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5120" windowHeight="8010"/>
  </bookViews>
  <sheets>
    <sheet name="Hárok1" sheetId="1" r:id="rId1"/>
    <sheet name="Hárok2" sheetId="2" r:id="rId2"/>
    <sheet name="Hárok3" sheetId="3" r:id="rId3"/>
  </sheets>
  <calcPr calcId="124519"/>
</workbook>
</file>

<file path=xl/calcChain.xml><?xml version="1.0" encoding="utf-8"?>
<calcChain xmlns="http://schemas.openxmlformats.org/spreadsheetml/2006/main">
  <c r="G135" i="1"/>
  <c r="G136" s="1"/>
  <c r="G137" s="1"/>
  <c r="G138" s="1"/>
  <c r="G139" s="1"/>
  <c r="G140" s="1"/>
  <c r="G141" s="1"/>
  <c r="G142" s="1"/>
  <c r="G143" s="1"/>
  <c r="G144" s="1"/>
  <c r="G145" s="1"/>
  <c r="G146" s="1"/>
  <c r="G147" s="1"/>
  <c r="G148" s="1"/>
  <c r="G134"/>
  <c r="F122"/>
  <c r="G121"/>
  <c r="G120"/>
  <c r="G119"/>
  <c r="G117"/>
  <c r="G116"/>
  <c r="G115"/>
  <c r="G113"/>
  <c r="G109"/>
  <c r="G106"/>
  <c r="G105"/>
  <c r="G104"/>
  <c r="G101"/>
  <c r="G99"/>
  <c r="F99" s="1"/>
  <c r="F110" s="1"/>
  <c r="G93"/>
  <c r="F93"/>
  <c r="H93" s="1"/>
  <c r="H5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H88" s="1"/>
  <c r="H89" s="1"/>
  <c r="H90" s="1"/>
  <c r="H91" s="1"/>
  <c r="H92" s="1"/>
  <c r="H4"/>
  <c r="G110" l="1"/>
  <c r="F124"/>
</calcChain>
</file>

<file path=xl/sharedStrings.xml><?xml version="1.0" encoding="utf-8"?>
<sst xmlns="http://schemas.openxmlformats.org/spreadsheetml/2006/main" count="148" uniqueCount="138">
  <si>
    <t>HOTOVOSŤ</t>
  </si>
  <si>
    <t>Por. číslo</t>
  </si>
  <si>
    <t>Dátum</t>
  </si>
  <si>
    <t>Príjmový doklad číslo</t>
  </si>
  <si>
    <t>Výdavkový doklad číslo</t>
  </si>
  <si>
    <t>Obsah zápisu</t>
  </si>
  <si>
    <t>Príjem</t>
  </si>
  <si>
    <t>Výdaj</t>
  </si>
  <si>
    <t>Zostatok</t>
  </si>
  <si>
    <t>zostatok  zo školského roka 2019/2020</t>
  </si>
  <si>
    <t>Výber hotovosti z vkladnej knižky - vklad do pokladne</t>
  </si>
  <si>
    <t>Materiál - farby - M. Šimo</t>
  </si>
  <si>
    <t>Prezentácia školy - lektorovanie - Mgr. A. Ujčeková</t>
  </si>
  <si>
    <t>MEGAKOZMIX balíček - Mgr. V. Koprvnová</t>
  </si>
  <si>
    <t>Učebnice - Prvouka pre 1. a 2. ročník - Mgr. I. Homolová - na príspevok - doplatok</t>
  </si>
  <si>
    <t>Farba - M. Šimo</t>
  </si>
  <si>
    <t>Vedomostné pexeso - Európsky deň jazykov - Mgr. J. Mihálová</t>
  </si>
  <si>
    <t>Cestovné - Cezpoľný beh - Mgr. K. Hirka</t>
  </si>
  <si>
    <t xml:space="preserve">Učebné pomôcky - Mgr. Ivona Homolová </t>
  </si>
  <si>
    <t>CP - súťaž - stolný tenis - mgr. A .Podolan</t>
  </si>
  <si>
    <t>Páska maskovacia na podlahu do telocvične - Mgr. P. Krištín</t>
  </si>
  <si>
    <t>Časopisy - Mgr. Iveta Homolová</t>
  </si>
  <si>
    <t>CP - súťaž - malý futbal mladších žiačok - Mgr. P. Krištín</t>
  </si>
  <si>
    <t>Postrek - Mgr.  Poliak</t>
  </si>
  <si>
    <t>Výzdoba na Halloween - Mgr. J. Mihálová</t>
  </si>
  <si>
    <t>CP - futbal maldších žiakov - Mgr. P. Krištín</t>
  </si>
  <si>
    <t>Mgr. J. Mihálová - finančný príspevok ONÁS</t>
  </si>
  <si>
    <t>CP - Nestlé - deň otvorených dverí - Mgr. R. Podlužanská</t>
  </si>
  <si>
    <t>Halloween 2019 - výzdoba, sladkosti - Mgr. A. Ujčeková</t>
  </si>
  <si>
    <t>Doplnenie kostýmov - gymnastika  Mgr. A. Ujčeková</t>
  </si>
  <si>
    <t>Poplatky ZRPŠ za školský rok 2019/2020</t>
  </si>
  <si>
    <t>Kniha - Mgr. J. Mihálová</t>
  </si>
  <si>
    <t>Vklad hotovosti do banky - p. Lenková</t>
  </si>
  <si>
    <t>Príspevok zo ZRPŠ na futbalový zápas - Mgr. K. Hirka</t>
  </si>
  <si>
    <t>Medovníky na imatrikulácie - Mgr. Ivona Homolová</t>
  </si>
  <si>
    <t>Občerstvenie - testovanie 5. ročník - Bc. D. Uhrinová</t>
  </si>
  <si>
    <t>Akcia - November 1989 - Mgr. L. Martincová</t>
  </si>
  <si>
    <t>Výzdoba domu kultúry, školy - Mgr. Iveta Homolová</t>
  </si>
  <si>
    <t>Školská akcia "dodržiavaj pitný režim" - Bc. D. Uhrinová</t>
  </si>
  <si>
    <t>CP - olympiáda - Slovenský jazky -  Mgr. B. Šperková</t>
  </si>
  <si>
    <t>Vianočná výzdoba - Mgr. J. Míhálová</t>
  </si>
  <si>
    <t>Imatrikulácia - výzdoba - Mgr. P. Kulichová</t>
  </si>
  <si>
    <t>Občerstvenie pre rodičov - Mgr. A. Ujčeková</t>
  </si>
  <si>
    <t>CP - súťaž CVČ Prievidza - Mgr. A. Bátorová</t>
  </si>
  <si>
    <t>Náhrad škody - poškodené vypínače</t>
  </si>
  <si>
    <t>MEGAKOZMIX licencia k programu - Mgr. V. Koprvnová</t>
  </si>
  <si>
    <t>Ján Meliško - MELITECH, Benedikta 22, Prievidza - údržba a servis kopírovacieho stroja</t>
  </si>
  <si>
    <t>Šaliansk Maťko - odmeny pre súťažiacich - Mgr. A. Ujčeková</t>
  </si>
  <si>
    <t>Výchovný koncert - Mgr. A. Ujčeková</t>
  </si>
  <si>
    <t>"Milionár po anglicky" - ceny do súaže - Mgr. M. Holica</t>
  </si>
  <si>
    <t>Účastnícky poplatok - Pochod vďaky - Mgr. A. Solčániová</t>
  </si>
  <si>
    <t>Lyžiarsky výcvik - ceny - Mgr. P. Kulichová</t>
  </si>
  <si>
    <t>Cestovné náhrady - Šaliansky Maťko - Okresné kolo - Mgr. A. Ujčeková</t>
  </si>
  <si>
    <t>Cestovné náhrady - Okresné kolo - volejbal - Mgr. A. Podolan</t>
  </si>
  <si>
    <t>Florbalové lopičky - Mgr. P. Krištín</t>
  </si>
  <si>
    <t>Poškodený vypínač - K. Gregušková 8.B</t>
  </si>
  <si>
    <t>Cestovné náhrady - Matematický olympiáda - Mgr. A. Solčániová</t>
  </si>
  <si>
    <t>Cestovné náhrady - súťaž "Príroda plná vedomostí" - Bc. R. Homolová</t>
  </si>
  <si>
    <t>Cestovné náhrady - Geografická olympiáda - Bc. R. Homolová</t>
  </si>
  <si>
    <t>Cestovné náhrady - Geografická olympiáda - Mgr. P. Kulichová</t>
  </si>
  <si>
    <t>Zber papiera</t>
  </si>
  <si>
    <t>Fólie, polepy, tabule - Mgr. P. Kulichová</t>
  </si>
  <si>
    <t xml:space="preserve">HVIEZDOSLAVOV KUBÍN - ceny - Mgr. J. Dórová </t>
  </si>
  <si>
    <t>Olympiáda zo SJ - Trenčín - Mgr. B. Šperková</t>
  </si>
  <si>
    <t>Cestovné náhrady - dejepisná olympiáda - Mgr. A. Solčániová</t>
  </si>
  <si>
    <t>Cestovné náhrady - biologická olypmláda - člen komisie - Mgr. R. Podlužanská</t>
  </si>
  <si>
    <t>Návšteva MŠ žiakmi 1. stupňa - Mgr. A. Ujčeková</t>
  </si>
  <si>
    <t>HVIEZDOSLAVOV KUBÍN - ceny - Mgr. B. Šperková</t>
  </si>
  <si>
    <t>Prestieradlo - gymnastika - Mgr. A. Ujčeková</t>
  </si>
  <si>
    <t>Farby na maľovanie - Mgr. A. Ujčeková</t>
  </si>
  <si>
    <t>Farebný papier na nástenku - Mgr. L. Martincová</t>
  </si>
  <si>
    <t>Zemina na rastliny - 1. stupeň - Mgr. Iveta Homolová</t>
  </si>
  <si>
    <t>DOD - nálepky - Mgr. P. Kulichová</t>
  </si>
  <si>
    <t>Farebný papier a materiál na nástenku - Mgr. J. Mihálová</t>
  </si>
  <si>
    <t>Náhrada škody - florbalová hokejka - Hock</t>
  </si>
  <si>
    <t>Smetiatky - náhrady škody - Bilčíková, Kmeťová,</t>
  </si>
  <si>
    <t>Festival pohybových skladieb - občerstvenie - Mgr. A. Ujčeková</t>
  </si>
  <si>
    <t>Zápis prvákov - materiál na výrobu darčekov - D. Bieliková</t>
  </si>
  <si>
    <t>Výber hotovosti z vkladnej knižky - vklad do pokladne - p. Lenková</t>
  </si>
  <si>
    <t>Indukčná podložka - chémia - Mgr. M. Karaková</t>
  </si>
  <si>
    <t>DOD - pomôcky na prezentáciu - Mgr. M. Karaková</t>
  </si>
  <si>
    <t>Polep podlahy školských priestorov - Mgr. Kulichová Petra</t>
  </si>
  <si>
    <t>Sladkosti na MDD - Mgr. Ujčeková Andrea</t>
  </si>
  <si>
    <t>Ocenenie žiakov 9.A - Martincová Lucia</t>
  </si>
  <si>
    <t>Príspevok na výlet 9.A - Martincová Lucia</t>
  </si>
  <si>
    <t>USB kľúče - odmena žiakom na konci roka - Kulichová Petra</t>
  </si>
  <si>
    <t>USB kľúče pre žiakov 9.A.  -  Martincová Lucia</t>
  </si>
  <si>
    <t>Za používanie učebníc - 6.A Šperková Bronislava</t>
  </si>
  <si>
    <t>Za používanie učebníc - 8.A Holica Marián</t>
  </si>
  <si>
    <t>Za používanie učebníc - 8.B Krištín Peter</t>
  </si>
  <si>
    <t>Perá pre žiakov 9.A - Martincová Lucia</t>
  </si>
  <si>
    <t>Sladkosti na ukončenie školského roku - Mgr. Pogádlová Ľudmila</t>
  </si>
  <si>
    <t>Za používanie učebníc - 7.A Mgr. Karaková Marcela</t>
  </si>
  <si>
    <t>Za používanie učebníc - 7.B Mgr. Bátorová</t>
  </si>
  <si>
    <t>Poštovné - listy prváčikom - Margetová Adriana</t>
  </si>
  <si>
    <t>Box na notebok - Mgr. Kulichová Petra</t>
  </si>
  <si>
    <t>ZŠ Školská 526/53, Handlová</t>
  </si>
  <si>
    <t>TVORBA A ĆERPANIE ZRPŚ</t>
  </si>
  <si>
    <t>zostatok zo šklolského roka 2018/2019</t>
  </si>
  <si>
    <t>ZRPŠ</t>
  </si>
  <si>
    <t>Úroky</t>
  </si>
  <si>
    <t>Vklad do pokladne</t>
  </si>
  <si>
    <t>Folk paráda</t>
  </si>
  <si>
    <t>za poškodené učebnice</t>
  </si>
  <si>
    <t>zber papiera</t>
  </si>
  <si>
    <t>náhrada škody poškodeného majetku</t>
  </si>
  <si>
    <t>Príspevok na učebnice</t>
  </si>
  <si>
    <t>Mikulášsky program</t>
  </si>
  <si>
    <t xml:space="preserve">Odkúpenie </t>
  </si>
  <si>
    <t>Finančný príspevok ONÁS</t>
  </si>
  <si>
    <t>Spolu</t>
  </si>
  <si>
    <t>Výdavky</t>
  </si>
  <si>
    <t>škola v prírode</t>
  </si>
  <si>
    <t>cestovné náhrady</t>
  </si>
  <si>
    <t>úprava okolia, upratovanie, pranie dresov, skrášľovanie školy, prezentácia školy</t>
  </si>
  <si>
    <t>olympiády, súťaže, odmeny, ukončenie štúdia</t>
  </si>
  <si>
    <t>školské akcie</t>
  </si>
  <si>
    <t>učebné pomôcky, porady</t>
  </si>
  <si>
    <t>Vklad do banky</t>
  </si>
  <si>
    <t>Koncerty, vystúpenia</t>
  </si>
  <si>
    <t>Občerstvenie - testovanie, zápis do 1. ročníka</t>
  </si>
  <si>
    <t>Deň otvorených dverí</t>
  </si>
  <si>
    <t>Zostatok ZRŠ</t>
  </si>
  <si>
    <t>V Handlovej dňa 31.08.2020</t>
  </si>
  <si>
    <t>Adriana Margetová</t>
  </si>
  <si>
    <t>Účet v banke</t>
  </si>
  <si>
    <t>dátum</t>
  </si>
  <si>
    <t>číslo</t>
  </si>
  <si>
    <t>obsah zápisu</t>
  </si>
  <si>
    <t xml:space="preserve">príjem </t>
  </si>
  <si>
    <t>výdaj</t>
  </si>
  <si>
    <t>zostatok</t>
  </si>
  <si>
    <t>zostatok zo školského roka  2018/2019</t>
  </si>
  <si>
    <t>výber hotovosti</t>
  </si>
  <si>
    <t>Úrok</t>
  </si>
  <si>
    <t>Daň</t>
  </si>
  <si>
    <t>Vklad</t>
  </si>
  <si>
    <t>v Handlovej dňa 31.08.2020</t>
  </si>
</sst>
</file>

<file path=xl/styles.xml><?xml version="1.0" encoding="utf-8"?>
<styleSheet xmlns="http://schemas.openxmlformats.org/spreadsheetml/2006/main">
  <numFmts count="2">
    <numFmt numFmtId="164" formatCode="_-* #,##0.00\ _€_-;\-* #,##0.00\ _€_-;_-* &quot;-&quot;??\ _€_-;_-@_-"/>
    <numFmt numFmtId="165" formatCode="dd/mm/yyyy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Times New Roman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4747FF"/>
        <bgColor indexed="64"/>
      </patternFill>
    </fill>
    <fill>
      <patternFill patternType="solid">
        <fgColor rgb="FFDD72F2"/>
        <bgColor indexed="64"/>
      </patternFill>
    </fill>
    <fill>
      <patternFill patternType="solid">
        <fgColor rgb="FFDC621E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63D62A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8E1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5FF30D"/>
        <bgColor indexed="64"/>
      </patternFill>
    </fill>
    <fill>
      <patternFill patternType="solid">
        <fgColor rgb="FF7D381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6">
    <xf numFmtId="0" fontId="0" fillId="0" borderId="0" xfId="0"/>
    <xf numFmtId="0" fontId="0" fillId="0" borderId="0" xfId="0" applyNumberFormat="1" applyAlignment="1">
      <alignment horizontal="center"/>
    </xf>
    <xf numFmtId="0" fontId="4" fillId="0" borderId="4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64" fontId="3" fillId="0" borderId="7" xfId="1" applyFont="1" applyBorder="1" applyAlignment="1">
      <alignment horizontal="center" vertical="center"/>
    </xf>
    <xf numFmtId="0" fontId="0" fillId="0" borderId="8" xfId="0" applyNumberFormat="1" applyBorder="1" applyAlignment="1">
      <alignment horizontal="center"/>
    </xf>
    <xf numFmtId="165" fontId="5" fillId="0" borderId="9" xfId="0" applyNumberFormat="1" applyFont="1" applyBorder="1" applyAlignment="1">
      <alignment horizontal="center" vertical="center"/>
    </xf>
    <xf numFmtId="1" fontId="5" fillId="0" borderId="9" xfId="0" applyNumberFormat="1" applyFont="1" applyBorder="1"/>
    <xf numFmtId="0" fontId="5" fillId="0" borderId="10" xfId="0" applyFont="1" applyBorder="1"/>
    <xf numFmtId="2" fontId="5" fillId="0" borderId="10" xfId="0" applyNumberFormat="1" applyFont="1" applyBorder="1"/>
    <xf numFmtId="164" fontId="3" fillId="0" borderId="11" xfId="1" applyFont="1" applyBorder="1"/>
    <xf numFmtId="165" fontId="5" fillId="0" borderId="12" xfId="0" applyNumberFormat="1" applyFont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3" xfId="0" applyFont="1" applyFill="1" applyBorder="1"/>
    <xf numFmtId="2" fontId="5" fillId="3" borderId="13" xfId="0" applyNumberFormat="1" applyFont="1" applyFill="1" applyBorder="1"/>
    <xf numFmtId="2" fontId="5" fillId="0" borderId="13" xfId="0" applyNumberFormat="1" applyFont="1" applyFill="1" applyBorder="1"/>
    <xf numFmtId="164" fontId="5" fillId="0" borderId="14" xfId="1" applyFont="1" applyBorder="1"/>
    <xf numFmtId="2" fontId="5" fillId="4" borderId="13" xfId="0" applyNumberFormat="1" applyFont="1" applyFill="1" applyBorder="1"/>
    <xf numFmtId="2" fontId="5" fillId="5" borderId="13" xfId="0" applyNumberFormat="1" applyFont="1" applyFill="1" applyBorder="1"/>
    <xf numFmtId="2" fontId="5" fillId="6" borderId="13" xfId="0" applyNumberFormat="1" applyFont="1" applyFill="1" applyBorder="1"/>
    <xf numFmtId="2" fontId="6" fillId="0" borderId="13" xfId="1" applyNumberFormat="1" applyFont="1" applyFill="1" applyBorder="1"/>
    <xf numFmtId="2" fontId="6" fillId="4" borderId="13" xfId="0" applyNumberFormat="1" applyFont="1" applyFill="1" applyBorder="1"/>
    <xf numFmtId="4" fontId="5" fillId="7" borderId="14" xfId="0" applyNumberFormat="1" applyFont="1" applyFill="1" applyBorder="1"/>
    <xf numFmtId="2" fontId="5" fillId="0" borderId="13" xfId="1" applyNumberFormat="1" applyFont="1" applyFill="1" applyBorder="1" applyAlignment="1">
      <alignment horizontal="right"/>
    </xf>
    <xf numFmtId="2" fontId="5" fillId="8" borderId="13" xfId="0" applyNumberFormat="1" applyFont="1" applyFill="1" applyBorder="1"/>
    <xf numFmtId="2" fontId="6" fillId="5" borderId="13" xfId="0" applyNumberFormat="1" applyFont="1" applyFill="1" applyBorder="1"/>
    <xf numFmtId="4" fontId="5" fillId="9" borderId="14" xfId="0" applyNumberFormat="1" applyFont="1" applyFill="1" applyBorder="1"/>
    <xf numFmtId="2" fontId="5" fillId="10" borderId="13" xfId="0" applyNumberFormat="1" applyFont="1" applyFill="1" applyBorder="1"/>
    <xf numFmtId="0" fontId="6" fillId="2" borderId="13" xfId="0" applyFont="1" applyFill="1" applyBorder="1"/>
    <xf numFmtId="4" fontId="5" fillId="11" borderId="14" xfId="0" applyNumberFormat="1" applyFont="1" applyFill="1" applyBorder="1"/>
    <xf numFmtId="2" fontId="6" fillId="0" borderId="13" xfId="0" applyNumberFormat="1" applyFont="1" applyFill="1" applyBorder="1"/>
    <xf numFmtId="2" fontId="7" fillId="0" borderId="13" xfId="0" applyNumberFormat="1" applyFont="1" applyFill="1" applyBorder="1"/>
    <xf numFmtId="4" fontId="5" fillId="5" borderId="14" xfId="0" applyNumberFormat="1" applyFont="1" applyFill="1" applyBorder="1"/>
    <xf numFmtId="4" fontId="5" fillId="12" borderId="14" xfId="0" applyNumberFormat="1" applyFont="1" applyFill="1" applyBorder="1"/>
    <xf numFmtId="4" fontId="5" fillId="13" borderId="14" xfId="0" applyNumberFormat="1" applyFont="1" applyFill="1" applyBorder="1"/>
    <xf numFmtId="4" fontId="5" fillId="14" borderId="14" xfId="0" applyNumberFormat="1" applyFont="1" applyFill="1" applyBorder="1"/>
    <xf numFmtId="165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/>
    </xf>
    <xf numFmtId="2" fontId="0" fillId="0" borderId="13" xfId="0" applyNumberFormat="1" applyFill="1" applyBorder="1"/>
    <xf numFmtId="0" fontId="0" fillId="2" borderId="13" xfId="0" applyFill="1" applyBorder="1" applyAlignment="1">
      <alignment horizontal="center"/>
    </xf>
    <xf numFmtId="2" fontId="6" fillId="8" borderId="13" xfId="0" applyNumberFormat="1" applyFont="1" applyFill="1" applyBorder="1"/>
    <xf numFmtId="1" fontId="5" fillId="0" borderId="13" xfId="0" applyNumberFormat="1" applyFont="1" applyBorder="1" applyAlignment="1">
      <alignment horizontal="center"/>
    </xf>
    <xf numFmtId="4" fontId="5" fillId="10" borderId="14" xfId="0" applyNumberFormat="1" applyFont="1" applyFill="1" applyBorder="1"/>
    <xf numFmtId="164" fontId="5" fillId="0" borderId="13" xfId="1" applyFont="1" applyBorder="1"/>
    <xf numFmtId="0" fontId="5" fillId="0" borderId="13" xfId="0" applyFont="1" applyFill="1" applyBorder="1"/>
    <xf numFmtId="164" fontId="6" fillId="0" borderId="13" xfId="1" applyFont="1" applyBorder="1"/>
    <xf numFmtId="4" fontId="5" fillId="15" borderId="13" xfId="0" applyNumberFormat="1" applyFont="1" applyFill="1" applyBorder="1"/>
    <xf numFmtId="2" fontId="5" fillId="0" borderId="12" xfId="0" applyNumberFormat="1" applyFont="1" applyFill="1" applyBorder="1"/>
    <xf numFmtId="0" fontId="6" fillId="0" borderId="13" xfId="0" applyFont="1" applyFill="1" applyBorder="1"/>
    <xf numFmtId="165" fontId="8" fillId="0" borderId="12" xfId="0" applyNumberFormat="1" applyFont="1" applyBorder="1" applyAlignment="1">
      <alignment horizontal="center" vertical="center"/>
    </xf>
    <xf numFmtId="1" fontId="8" fillId="0" borderId="13" xfId="0" applyNumberFormat="1" applyFont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13" xfId="0" applyFont="1" applyFill="1" applyBorder="1"/>
    <xf numFmtId="0" fontId="8" fillId="0" borderId="13" xfId="0" applyFont="1" applyFill="1" applyBorder="1"/>
    <xf numFmtId="2" fontId="9" fillId="4" borderId="13" xfId="0" applyNumberFormat="1" applyFont="1" applyFill="1" applyBorder="1"/>
    <xf numFmtId="164" fontId="8" fillId="0" borderId="13" xfId="1" applyFont="1" applyBorder="1"/>
    <xf numFmtId="2" fontId="8" fillId="8" borderId="13" xfId="0" applyNumberFormat="1" applyFont="1" applyFill="1" applyBorder="1"/>
    <xf numFmtId="2" fontId="8" fillId="4" borderId="13" xfId="0" applyNumberFormat="1" applyFont="1" applyFill="1" applyBorder="1"/>
    <xf numFmtId="2" fontId="8" fillId="0" borderId="13" xfId="0" applyNumberFormat="1" applyFont="1" applyFill="1" applyBorder="1"/>
    <xf numFmtId="4" fontId="5" fillId="16" borderId="14" xfId="0" applyNumberFormat="1" applyFont="1" applyFill="1" applyBorder="1"/>
    <xf numFmtId="164" fontId="8" fillId="0" borderId="13" xfId="0" applyNumberFormat="1" applyFont="1" applyFill="1" applyBorder="1" applyAlignment="1">
      <alignment horizontal="right"/>
    </xf>
    <xf numFmtId="4" fontId="6" fillId="3" borderId="14" xfId="0" applyNumberFormat="1" applyFont="1" applyFill="1" applyBorder="1"/>
    <xf numFmtId="2" fontId="9" fillId="17" borderId="13" xfId="0" applyNumberFormat="1" applyFont="1" applyFill="1" applyBorder="1"/>
    <xf numFmtId="0" fontId="8" fillId="10" borderId="13" xfId="0" applyFont="1" applyFill="1" applyBorder="1"/>
    <xf numFmtId="2" fontId="8" fillId="18" borderId="13" xfId="0" applyNumberFormat="1" applyFont="1" applyFill="1" applyBorder="1"/>
    <xf numFmtId="2" fontId="9" fillId="0" borderId="13" xfId="0" applyNumberFormat="1" applyFont="1" applyFill="1" applyBorder="1"/>
    <xf numFmtId="2" fontId="8" fillId="14" borderId="13" xfId="0" applyNumberFormat="1" applyFont="1" applyFill="1" applyBorder="1"/>
    <xf numFmtId="2" fontId="8" fillId="5" borderId="13" xfId="0" applyNumberFormat="1" applyFont="1" applyFill="1" applyBorder="1"/>
    <xf numFmtId="14" fontId="0" fillId="0" borderId="0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2" fontId="0" fillId="0" borderId="0" xfId="0" applyNumberFormat="1" applyBorder="1"/>
    <xf numFmtId="2" fontId="10" fillId="2" borderId="15" xfId="0" applyNumberFormat="1" applyFont="1" applyFill="1" applyBorder="1" applyAlignment="1"/>
    <xf numFmtId="164" fontId="5" fillId="0" borderId="0" xfId="1" applyFont="1" applyBorder="1"/>
    <xf numFmtId="164" fontId="0" fillId="0" borderId="0" xfId="1" applyFont="1" applyFill="1" applyBorder="1"/>
    <xf numFmtId="0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14" fontId="0" fillId="0" borderId="0" xfId="0" applyNumberFormat="1" applyBorder="1" applyAlignment="1">
      <alignment vertical="center"/>
    </xf>
    <xf numFmtId="1" fontId="0" fillId="0" borderId="0" xfId="0" applyNumberFormat="1" applyBorder="1"/>
    <xf numFmtId="14" fontId="3" fillId="0" borderId="16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/>
    </xf>
    <xf numFmtId="4" fontId="5" fillId="0" borderId="11" xfId="0" applyNumberFormat="1" applyFont="1" applyBorder="1"/>
    <xf numFmtId="2" fontId="5" fillId="0" borderId="0" xfId="0" applyNumberFormat="1" applyFont="1"/>
    <xf numFmtId="164" fontId="0" fillId="0" borderId="0" xfId="1" applyFont="1"/>
    <xf numFmtId="14" fontId="5" fillId="0" borderId="17" xfId="0" applyNumberFormat="1" applyFont="1" applyBorder="1" applyAlignment="1">
      <alignment vertical="center"/>
    </xf>
    <xf numFmtId="1" fontId="5" fillId="0" borderId="13" xfId="0" applyNumberFormat="1" applyFont="1" applyBorder="1"/>
    <xf numFmtId="0" fontId="5" fillId="0" borderId="13" xfId="0" applyFont="1" applyBorder="1"/>
    <xf numFmtId="1" fontId="5" fillId="0" borderId="12" xfId="0" applyNumberFormat="1" applyFont="1" applyBorder="1"/>
    <xf numFmtId="4" fontId="5" fillId="0" borderId="14" xfId="0" applyNumberFormat="1" applyFont="1" applyBorder="1"/>
    <xf numFmtId="4" fontId="5" fillId="0" borderId="14" xfId="0" applyNumberFormat="1" applyFont="1" applyFill="1" applyBorder="1"/>
    <xf numFmtId="4" fontId="5" fillId="18" borderId="14" xfId="0" applyNumberFormat="1" applyFont="1" applyFill="1" applyBorder="1"/>
    <xf numFmtId="4" fontId="5" fillId="15" borderId="14" xfId="0" applyNumberFormat="1" applyFont="1" applyFill="1" applyBorder="1"/>
    <xf numFmtId="4" fontId="5" fillId="6" borderId="14" xfId="0" applyNumberFormat="1" applyFont="1" applyFill="1" applyBorder="1"/>
    <xf numFmtId="4" fontId="5" fillId="19" borderId="14" xfId="0" applyNumberFormat="1" applyFont="1" applyFill="1" applyBorder="1"/>
    <xf numFmtId="0" fontId="3" fillId="0" borderId="13" xfId="0" applyFont="1" applyBorder="1" applyAlignment="1">
      <alignment horizontal="center"/>
    </xf>
    <xf numFmtId="0" fontId="3" fillId="0" borderId="13" xfId="0" applyFont="1" applyBorder="1"/>
    <xf numFmtId="4" fontId="11" fillId="0" borderId="14" xfId="0" applyNumberFormat="1" applyFont="1" applyBorder="1"/>
    <xf numFmtId="14" fontId="5" fillId="0" borderId="18" xfId="0" applyNumberFormat="1" applyFont="1" applyBorder="1" applyAlignment="1">
      <alignment vertical="center"/>
    </xf>
    <xf numFmtId="1" fontId="5" fillId="0" borderId="0" xfId="0" applyNumberFormat="1" applyFont="1" applyBorder="1"/>
    <xf numFmtId="0" fontId="5" fillId="0" borderId="0" xfId="0" applyFont="1" applyBorder="1"/>
    <xf numFmtId="4" fontId="11" fillId="0" borderId="19" xfId="0" applyNumberFormat="1" applyFont="1" applyBorder="1"/>
    <xf numFmtId="14" fontId="3" fillId="0" borderId="17" xfId="0" applyNumberFormat="1" applyFont="1" applyBorder="1" applyAlignment="1">
      <alignment horizontal="center" vertical="center"/>
    </xf>
    <xf numFmtId="4" fontId="5" fillId="20" borderId="14" xfId="0" applyNumberFormat="1" applyFont="1" applyFill="1" applyBorder="1"/>
    <xf numFmtId="14" fontId="5" fillId="0" borderId="17" xfId="0" applyNumberFormat="1" applyFont="1" applyBorder="1" applyAlignment="1">
      <alignment horizontal="center" vertical="center"/>
    </xf>
    <xf numFmtId="4" fontId="5" fillId="4" borderId="14" xfId="0" applyNumberFormat="1" applyFont="1" applyFill="1" applyBorder="1"/>
    <xf numFmtId="2" fontId="5" fillId="8" borderId="14" xfId="0" applyNumberFormat="1" applyFont="1" applyFill="1" applyBorder="1"/>
    <xf numFmtId="4" fontId="5" fillId="0" borderId="19" xfId="0" applyNumberFormat="1" applyFont="1" applyBorder="1"/>
    <xf numFmtId="14" fontId="3" fillId="0" borderId="20" xfId="0" applyNumberFormat="1" applyFont="1" applyBorder="1" applyAlignment="1">
      <alignment horizontal="center" vertical="center"/>
    </xf>
    <xf numFmtId="1" fontId="5" fillId="0" borderId="21" xfId="0" applyNumberFormat="1" applyFont="1" applyBorder="1" applyAlignment="1">
      <alignment horizontal="center"/>
    </xf>
    <xf numFmtId="0" fontId="5" fillId="0" borderId="22" xfId="0" applyFont="1" applyBorder="1"/>
    <xf numFmtId="4" fontId="11" fillId="0" borderId="23" xfId="0" applyNumberFormat="1" applyFont="1" applyBorder="1"/>
    <xf numFmtId="0" fontId="5" fillId="0" borderId="0" xfId="0" applyFont="1"/>
    <xf numFmtId="14" fontId="5" fillId="0" borderId="0" xfId="0" applyNumberFormat="1" applyFont="1" applyAlignment="1">
      <alignment vertical="center"/>
    </xf>
    <xf numFmtId="1" fontId="5" fillId="0" borderId="0" xfId="0" applyNumberFormat="1" applyFont="1"/>
    <xf numFmtId="14" fontId="0" fillId="0" borderId="0" xfId="0" applyNumberFormat="1" applyAlignment="1">
      <alignment vertical="center"/>
    </xf>
    <xf numFmtId="1" fontId="0" fillId="0" borderId="0" xfId="0" applyNumberFormat="1"/>
    <xf numFmtId="0" fontId="3" fillId="0" borderId="2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4" fontId="5" fillId="0" borderId="16" xfId="0" applyNumberFormat="1" applyFont="1" applyBorder="1" applyAlignment="1">
      <alignment horizontal="left"/>
    </xf>
    <xf numFmtId="0" fontId="5" fillId="0" borderId="11" xfId="0" applyFont="1" applyBorder="1"/>
    <xf numFmtId="14" fontId="5" fillId="0" borderId="17" xfId="0" applyNumberFormat="1" applyFont="1" applyBorder="1" applyAlignment="1">
      <alignment horizontal="left"/>
    </xf>
    <xf numFmtId="2" fontId="5" fillId="0" borderId="13" xfId="0" applyNumberFormat="1" applyFont="1" applyBorder="1"/>
    <xf numFmtId="0" fontId="5" fillId="0" borderId="28" xfId="0" applyFont="1" applyBorder="1"/>
    <xf numFmtId="0" fontId="5" fillId="0" borderId="28" xfId="0" applyFont="1" applyFill="1" applyBorder="1"/>
    <xf numFmtId="2" fontId="6" fillId="0" borderId="13" xfId="0" applyNumberFormat="1" applyFont="1" applyBorder="1"/>
    <xf numFmtId="2" fontId="5" fillId="0" borderId="28" xfId="0" applyNumberFormat="1" applyFont="1" applyBorder="1"/>
    <xf numFmtId="14" fontId="0" fillId="0" borderId="17" xfId="0" applyNumberFormat="1" applyBorder="1" applyAlignment="1">
      <alignment horizontal="left"/>
    </xf>
    <xf numFmtId="0" fontId="0" fillId="0" borderId="13" xfId="0" applyBorder="1"/>
    <xf numFmtId="2" fontId="0" fillId="0" borderId="13" xfId="0" applyNumberFormat="1" applyBorder="1"/>
    <xf numFmtId="14" fontId="0" fillId="0" borderId="29" xfId="0" applyNumberFormat="1" applyBorder="1" applyAlignment="1">
      <alignment horizontal="left"/>
    </xf>
    <xf numFmtId="0" fontId="0" fillId="0" borderId="30" xfId="0" applyBorder="1"/>
    <xf numFmtId="2" fontId="0" fillId="0" borderId="30" xfId="0" applyNumberFormat="1" applyBorder="1"/>
    <xf numFmtId="0" fontId="0" fillId="0" borderId="20" xfId="0" applyBorder="1" applyAlignment="1">
      <alignment horizontal="left"/>
    </xf>
    <xf numFmtId="0" fontId="0" fillId="0" borderId="22" xfId="0" applyBorder="1"/>
    <xf numFmtId="2" fontId="0" fillId="0" borderId="0" xfId="0" applyNumberForma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</cellXfs>
  <cellStyles count="2">
    <cellStyle name="čiarky" xfId="1" builtinId="3"/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2"/>
  <sheetViews>
    <sheetView tabSelected="1" topLeftCell="A36" workbookViewId="0">
      <selection activeCell="G42" sqref="G42"/>
    </sheetView>
  </sheetViews>
  <sheetFormatPr defaultRowHeight="14.5"/>
  <cols>
    <col min="2" max="2" width="10.54296875" customWidth="1"/>
    <col min="5" max="5" width="72.26953125" customWidth="1"/>
    <col min="8" max="8" width="14.1796875" customWidth="1"/>
  </cols>
  <sheetData>
    <row r="1" spans="1:8" ht="15" thickBot="1">
      <c r="A1" s="1"/>
      <c r="B1" s="140" t="s">
        <v>0</v>
      </c>
      <c r="C1" s="141"/>
      <c r="D1" s="141"/>
      <c r="E1" s="141"/>
      <c r="F1" s="141"/>
      <c r="G1" s="141"/>
      <c r="H1" s="142"/>
    </row>
    <row r="2" spans="1:8" ht="56.5" thickBot="1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7" t="s">
        <v>8</v>
      </c>
    </row>
    <row r="3" spans="1:8">
      <c r="A3" s="8"/>
      <c r="B3" s="9">
        <v>43709</v>
      </c>
      <c r="C3" s="10"/>
      <c r="D3" s="11"/>
      <c r="E3" s="11" t="s">
        <v>9</v>
      </c>
      <c r="F3" s="12">
        <v>171.71</v>
      </c>
      <c r="G3" s="12"/>
      <c r="H3" s="13">
        <v>171.71</v>
      </c>
    </row>
    <row r="4" spans="1:8">
      <c r="A4" s="8">
        <v>1</v>
      </c>
      <c r="B4" s="14">
        <v>43714</v>
      </c>
      <c r="C4" s="15">
        <v>1</v>
      </c>
      <c r="D4" s="16"/>
      <c r="E4" s="17" t="s">
        <v>10</v>
      </c>
      <c r="F4" s="18">
        <v>800</v>
      </c>
      <c r="G4" s="19"/>
      <c r="H4" s="20">
        <f>H3+F4-G4</f>
        <v>971.71</v>
      </c>
    </row>
    <row r="5" spans="1:8">
      <c r="A5" s="8">
        <v>2</v>
      </c>
      <c r="B5" s="14">
        <v>43721</v>
      </c>
      <c r="C5" s="15"/>
      <c r="D5" s="16">
        <v>1</v>
      </c>
      <c r="E5" s="17" t="s">
        <v>11</v>
      </c>
      <c r="F5" s="19"/>
      <c r="G5" s="21">
        <v>43.96</v>
      </c>
      <c r="H5" s="20">
        <f t="shared" ref="H5:H68" si="0">H4+F5-G5</f>
        <v>927.75</v>
      </c>
    </row>
    <row r="6" spans="1:8">
      <c r="A6" s="8">
        <v>3</v>
      </c>
      <c r="B6" s="14">
        <v>43725</v>
      </c>
      <c r="C6" s="15"/>
      <c r="D6" s="16">
        <v>2</v>
      </c>
      <c r="E6" s="17" t="s">
        <v>12</v>
      </c>
      <c r="F6" s="19"/>
      <c r="G6" s="21">
        <v>5.87</v>
      </c>
      <c r="H6" s="20">
        <f t="shared" si="0"/>
        <v>921.88</v>
      </c>
    </row>
    <row r="7" spans="1:8">
      <c r="A7" s="8">
        <v>4</v>
      </c>
      <c r="B7" s="14">
        <v>43727</v>
      </c>
      <c r="C7" s="15"/>
      <c r="D7" s="16">
        <v>3</v>
      </c>
      <c r="E7" s="17" t="s">
        <v>13</v>
      </c>
      <c r="F7" s="19"/>
      <c r="G7" s="22">
        <v>50</v>
      </c>
      <c r="H7" s="20">
        <f t="shared" si="0"/>
        <v>871.88</v>
      </c>
    </row>
    <row r="8" spans="1:8">
      <c r="A8" s="8">
        <v>5</v>
      </c>
      <c r="B8" s="14">
        <v>43728</v>
      </c>
      <c r="C8" s="15">
        <v>2</v>
      </c>
      <c r="D8" s="16"/>
      <c r="E8" s="17" t="s">
        <v>14</v>
      </c>
      <c r="F8" s="23">
        <v>39.6</v>
      </c>
      <c r="G8" s="19"/>
      <c r="H8" s="20">
        <f t="shared" si="0"/>
        <v>911.48</v>
      </c>
    </row>
    <row r="9" spans="1:8">
      <c r="A9" s="8">
        <v>6</v>
      </c>
      <c r="B9" s="14">
        <v>43732</v>
      </c>
      <c r="C9" s="15"/>
      <c r="D9" s="16">
        <v>4</v>
      </c>
      <c r="E9" s="17" t="s">
        <v>15</v>
      </c>
      <c r="F9" s="24"/>
      <c r="G9" s="25">
        <v>10.48</v>
      </c>
      <c r="H9" s="20">
        <f t="shared" si="0"/>
        <v>901</v>
      </c>
    </row>
    <row r="10" spans="1:8">
      <c r="A10" s="8">
        <v>7</v>
      </c>
      <c r="B10" s="14">
        <v>43734</v>
      </c>
      <c r="C10" s="15"/>
      <c r="D10" s="16">
        <v>5</v>
      </c>
      <c r="E10" s="17" t="s">
        <v>16</v>
      </c>
      <c r="F10" s="19"/>
      <c r="G10" s="26">
        <v>5.99</v>
      </c>
      <c r="H10" s="20">
        <f t="shared" si="0"/>
        <v>895.01</v>
      </c>
    </row>
    <row r="11" spans="1:8">
      <c r="A11" s="8">
        <v>8</v>
      </c>
      <c r="B11" s="14">
        <v>43734</v>
      </c>
      <c r="C11" s="15"/>
      <c r="D11" s="16">
        <v>6</v>
      </c>
      <c r="E11" s="17" t="s">
        <v>17</v>
      </c>
      <c r="F11" s="27"/>
      <c r="G11" s="28">
        <v>6.1</v>
      </c>
      <c r="H11" s="20">
        <f t="shared" si="0"/>
        <v>888.91</v>
      </c>
    </row>
    <row r="12" spans="1:8">
      <c r="A12" s="8">
        <v>9</v>
      </c>
      <c r="B12" s="14">
        <v>43738</v>
      </c>
      <c r="C12" s="15"/>
      <c r="D12" s="16">
        <v>7</v>
      </c>
      <c r="E12" s="17" t="s">
        <v>18</v>
      </c>
      <c r="F12" s="19"/>
      <c r="G12" s="22">
        <v>15.5</v>
      </c>
      <c r="H12" s="20">
        <f t="shared" si="0"/>
        <v>873.41</v>
      </c>
    </row>
    <row r="13" spans="1:8">
      <c r="A13" s="8">
        <v>10</v>
      </c>
      <c r="B13" s="14">
        <v>43746</v>
      </c>
      <c r="C13" s="15"/>
      <c r="D13" s="16">
        <v>8</v>
      </c>
      <c r="E13" s="17" t="s">
        <v>19</v>
      </c>
      <c r="F13" s="19"/>
      <c r="G13" s="28">
        <v>14.6</v>
      </c>
      <c r="H13" s="20">
        <f t="shared" si="0"/>
        <v>858.81</v>
      </c>
    </row>
    <row r="14" spans="1:8">
      <c r="A14" s="8">
        <v>11</v>
      </c>
      <c r="B14" s="14">
        <v>43747</v>
      </c>
      <c r="C14" s="15"/>
      <c r="D14" s="16">
        <v>9</v>
      </c>
      <c r="E14" s="17" t="s">
        <v>20</v>
      </c>
      <c r="F14" s="19"/>
      <c r="G14" s="21">
        <v>8.35</v>
      </c>
      <c r="H14" s="20">
        <f t="shared" si="0"/>
        <v>850.45999999999992</v>
      </c>
    </row>
    <row r="15" spans="1:8">
      <c r="A15" s="8">
        <v>12</v>
      </c>
      <c r="B15" s="14">
        <v>43747</v>
      </c>
      <c r="C15" s="15"/>
      <c r="D15" s="16">
        <v>10</v>
      </c>
      <c r="E15" s="17" t="s">
        <v>21</v>
      </c>
      <c r="F15" s="19"/>
      <c r="G15" s="29">
        <v>151.30000000000001</v>
      </c>
      <c r="H15" s="20">
        <f t="shared" si="0"/>
        <v>699.15999999999985</v>
      </c>
    </row>
    <row r="16" spans="1:8">
      <c r="A16" s="8">
        <v>13</v>
      </c>
      <c r="B16" s="14">
        <v>43756</v>
      </c>
      <c r="C16" s="15"/>
      <c r="D16" s="16">
        <v>11</v>
      </c>
      <c r="E16" s="17" t="s">
        <v>22</v>
      </c>
      <c r="F16" s="19"/>
      <c r="G16" s="28">
        <v>18.5</v>
      </c>
      <c r="H16" s="20">
        <f t="shared" si="0"/>
        <v>680.65999999999985</v>
      </c>
    </row>
    <row r="17" spans="1:8">
      <c r="A17" s="8">
        <v>14</v>
      </c>
      <c r="B17" s="14">
        <v>43761</v>
      </c>
      <c r="C17" s="15"/>
      <c r="D17" s="16">
        <v>12</v>
      </c>
      <c r="E17" s="17" t="s">
        <v>23</v>
      </c>
      <c r="F17" s="19"/>
      <c r="G17" s="25">
        <v>5.79</v>
      </c>
      <c r="H17" s="20">
        <f t="shared" si="0"/>
        <v>674.86999999999989</v>
      </c>
    </row>
    <row r="18" spans="1:8">
      <c r="A18" s="8">
        <v>15</v>
      </c>
      <c r="B18" s="14">
        <v>43761</v>
      </c>
      <c r="C18" s="15"/>
      <c r="D18" s="16">
        <v>13</v>
      </c>
      <c r="E18" s="17" t="s">
        <v>24</v>
      </c>
      <c r="F18" s="19"/>
      <c r="G18" s="21">
        <v>64.83</v>
      </c>
      <c r="H18" s="20">
        <f t="shared" si="0"/>
        <v>610.03999999999985</v>
      </c>
    </row>
    <row r="19" spans="1:8">
      <c r="A19" s="8">
        <v>16</v>
      </c>
      <c r="B19" s="14">
        <v>43761</v>
      </c>
      <c r="C19" s="15"/>
      <c r="D19" s="16">
        <v>14</v>
      </c>
      <c r="E19" s="17" t="s">
        <v>25</v>
      </c>
      <c r="F19" s="19"/>
      <c r="G19" s="28">
        <v>22.5</v>
      </c>
      <c r="H19" s="20">
        <f t="shared" si="0"/>
        <v>587.53999999999985</v>
      </c>
    </row>
    <row r="20" spans="1:8">
      <c r="A20" s="8">
        <v>17</v>
      </c>
      <c r="B20" s="14">
        <v>43762</v>
      </c>
      <c r="C20" s="15">
        <v>3</v>
      </c>
      <c r="D20" s="16"/>
      <c r="E20" s="17" t="s">
        <v>26</v>
      </c>
      <c r="F20" s="30">
        <v>440</v>
      </c>
      <c r="G20" s="19"/>
      <c r="H20" s="20">
        <f t="shared" si="0"/>
        <v>1027.54</v>
      </c>
    </row>
    <row r="21" spans="1:8">
      <c r="A21" s="8">
        <v>18</v>
      </c>
      <c r="B21" s="14">
        <v>43762</v>
      </c>
      <c r="C21" s="15"/>
      <c r="D21" s="16">
        <v>15</v>
      </c>
      <c r="E21" s="17" t="s">
        <v>27</v>
      </c>
      <c r="F21" s="19"/>
      <c r="G21" s="28">
        <v>8.65</v>
      </c>
      <c r="H21" s="20">
        <f t="shared" si="0"/>
        <v>1018.89</v>
      </c>
    </row>
    <row r="22" spans="1:8">
      <c r="A22" s="8">
        <v>19</v>
      </c>
      <c r="B22" s="14">
        <v>43766</v>
      </c>
      <c r="C22" s="15"/>
      <c r="D22" s="16">
        <v>16</v>
      </c>
      <c r="E22" s="17" t="s">
        <v>28</v>
      </c>
      <c r="F22" s="19"/>
      <c r="G22" s="21">
        <v>59.53</v>
      </c>
      <c r="H22" s="20">
        <f t="shared" si="0"/>
        <v>959.36</v>
      </c>
    </row>
    <row r="23" spans="1:8">
      <c r="A23" s="8">
        <v>20</v>
      </c>
      <c r="B23" s="14">
        <v>43766</v>
      </c>
      <c r="C23" s="15"/>
      <c r="D23" s="16">
        <v>17</v>
      </c>
      <c r="E23" s="17" t="s">
        <v>29</v>
      </c>
      <c r="F23" s="19"/>
      <c r="G23" s="31">
        <v>54</v>
      </c>
      <c r="H23" s="20">
        <f t="shared" si="0"/>
        <v>905.36</v>
      </c>
    </row>
    <row r="24" spans="1:8">
      <c r="A24" s="8">
        <v>21</v>
      </c>
      <c r="B24" s="14">
        <v>43777</v>
      </c>
      <c r="C24" s="15">
        <v>4</v>
      </c>
      <c r="D24" s="16"/>
      <c r="E24" s="32" t="s">
        <v>30</v>
      </c>
      <c r="F24" s="33">
        <v>3978</v>
      </c>
      <c r="G24" s="34"/>
      <c r="H24" s="20">
        <f t="shared" si="0"/>
        <v>4883.3599999999997</v>
      </c>
    </row>
    <row r="25" spans="1:8">
      <c r="A25" s="8">
        <v>22</v>
      </c>
      <c r="B25" s="14">
        <v>43781</v>
      </c>
      <c r="C25" s="15"/>
      <c r="D25" s="16">
        <v>18</v>
      </c>
      <c r="E25" s="32" t="s">
        <v>31</v>
      </c>
      <c r="F25" s="35"/>
      <c r="G25" s="36">
        <v>4.5</v>
      </c>
      <c r="H25" s="20">
        <f>H24+F25-G25</f>
        <v>4878.8599999999997</v>
      </c>
    </row>
    <row r="26" spans="1:8">
      <c r="A26" s="8">
        <v>23</v>
      </c>
      <c r="B26" s="14">
        <v>43782</v>
      </c>
      <c r="C26" s="15"/>
      <c r="D26" s="16">
        <v>19</v>
      </c>
      <c r="E26" s="17" t="s">
        <v>32</v>
      </c>
      <c r="F26" s="19"/>
      <c r="G26" s="37">
        <v>3870</v>
      </c>
      <c r="H26" s="20">
        <f>H25+F26-G26</f>
        <v>1008.8599999999997</v>
      </c>
    </row>
    <row r="27" spans="1:8">
      <c r="A27" s="8">
        <v>24</v>
      </c>
      <c r="B27" s="14">
        <v>43782</v>
      </c>
      <c r="C27" s="15"/>
      <c r="D27" s="16">
        <v>20</v>
      </c>
      <c r="E27" s="17" t="s">
        <v>33</v>
      </c>
      <c r="F27" s="19"/>
      <c r="G27" s="38">
        <v>125</v>
      </c>
      <c r="H27" s="20">
        <f t="shared" si="0"/>
        <v>883.85999999999967</v>
      </c>
    </row>
    <row r="28" spans="1:8">
      <c r="A28" s="8">
        <v>25</v>
      </c>
      <c r="B28" s="14">
        <v>43788</v>
      </c>
      <c r="C28" s="15"/>
      <c r="D28" s="16">
        <v>21</v>
      </c>
      <c r="E28" s="17" t="s">
        <v>34</v>
      </c>
      <c r="F28" s="19"/>
      <c r="G28" s="26">
        <v>31</v>
      </c>
      <c r="H28" s="20">
        <f>H27+F28-G28</f>
        <v>852.85999999999967</v>
      </c>
    </row>
    <row r="29" spans="1:8">
      <c r="A29" s="8">
        <v>26</v>
      </c>
      <c r="B29" s="14">
        <v>43789</v>
      </c>
      <c r="C29" s="15"/>
      <c r="D29" s="16">
        <v>22</v>
      </c>
      <c r="E29" s="17" t="s">
        <v>35</v>
      </c>
      <c r="F29" s="19"/>
      <c r="G29" s="39">
        <v>31.33</v>
      </c>
      <c r="H29" s="20">
        <f t="shared" si="0"/>
        <v>821.52999999999963</v>
      </c>
    </row>
    <row r="30" spans="1:8">
      <c r="A30" s="8">
        <v>27</v>
      </c>
      <c r="B30" s="14">
        <v>43795</v>
      </c>
      <c r="C30" s="15"/>
      <c r="D30" s="16">
        <v>23</v>
      </c>
      <c r="E30" s="17" t="s">
        <v>36</v>
      </c>
      <c r="F30" s="19"/>
      <c r="G30" s="28">
        <v>32.479999999999997</v>
      </c>
      <c r="H30" s="20">
        <f t="shared" si="0"/>
        <v>789.04999999999961</v>
      </c>
    </row>
    <row r="31" spans="1:8">
      <c r="A31" s="8">
        <v>28</v>
      </c>
      <c r="B31" s="14">
        <v>43795</v>
      </c>
      <c r="C31" s="15"/>
      <c r="D31" s="16">
        <v>24</v>
      </c>
      <c r="E31" s="17" t="s">
        <v>37</v>
      </c>
      <c r="F31" s="19"/>
      <c r="G31" s="21">
        <v>5.5</v>
      </c>
      <c r="H31" s="20">
        <f t="shared" si="0"/>
        <v>783.54999999999961</v>
      </c>
    </row>
    <row r="32" spans="1:8">
      <c r="A32" s="8">
        <v>29</v>
      </c>
      <c r="B32" s="14">
        <v>43795</v>
      </c>
      <c r="C32" s="15"/>
      <c r="D32" s="16">
        <v>25</v>
      </c>
      <c r="E32" s="17" t="s">
        <v>38</v>
      </c>
      <c r="F32" s="19"/>
      <c r="G32" s="31">
        <v>23.39</v>
      </c>
      <c r="H32" s="20">
        <f t="shared" si="0"/>
        <v>760.15999999999963</v>
      </c>
    </row>
    <row r="33" spans="1:8">
      <c r="A33" s="8">
        <v>30</v>
      </c>
      <c r="B33" s="14">
        <v>43797</v>
      </c>
      <c r="C33" s="15"/>
      <c r="D33" s="16">
        <v>26</v>
      </c>
      <c r="E33" s="17" t="s">
        <v>39</v>
      </c>
      <c r="F33" s="19"/>
      <c r="G33" s="28">
        <v>5.9</v>
      </c>
      <c r="H33" s="20">
        <f t="shared" si="0"/>
        <v>754.25999999999965</v>
      </c>
    </row>
    <row r="34" spans="1:8">
      <c r="A34" s="8">
        <v>31</v>
      </c>
      <c r="B34" s="14">
        <v>43802</v>
      </c>
      <c r="C34" s="15"/>
      <c r="D34" s="16">
        <v>27</v>
      </c>
      <c r="E34" s="17" t="s">
        <v>40</v>
      </c>
      <c r="F34" s="19"/>
      <c r="G34" s="21">
        <v>20.329999999999998</v>
      </c>
      <c r="H34" s="20">
        <f t="shared" si="0"/>
        <v>733.92999999999961</v>
      </c>
    </row>
    <row r="35" spans="1:8">
      <c r="A35" s="8">
        <v>32</v>
      </c>
      <c r="B35" s="14">
        <v>43802</v>
      </c>
      <c r="C35" s="15"/>
      <c r="D35" s="16">
        <v>28</v>
      </c>
      <c r="E35" s="17" t="s">
        <v>41</v>
      </c>
      <c r="F35" s="19"/>
      <c r="G35" s="26">
        <v>1</v>
      </c>
      <c r="H35" s="20">
        <f t="shared" si="0"/>
        <v>732.92999999999961</v>
      </c>
    </row>
    <row r="36" spans="1:8">
      <c r="A36" s="8">
        <v>33</v>
      </c>
      <c r="B36" s="14">
        <v>43809</v>
      </c>
      <c r="C36" s="15"/>
      <c r="D36" s="16">
        <v>29</v>
      </c>
      <c r="E36" s="17" t="s">
        <v>42</v>
      </c>
      <c r="F36" s="19"/>
      <c r="G36" s="21">
        <v>20.25</v>
      </c>
      <c r="H36" s="20">
        <f t="shared" si="0"/>
        <v>712.67999999999961</v>
      </c>
    </row>
    <row r="37" spans="1:8">
      <c r="A37" s="8">
        <v>34</v>
      </c>
      <c r="B37" s="14">
        <v>43815</v>
      </c>
      <c r="C37" s="15"/>
      <c r="D37" s="16">
        <v>30</v>
      </c>
      <c r="E37" s="32" t="s">
        <v>43</v>
      </c>
      <c r="F37" s="19"/>
      <c r="G37" s="28">
        <v>7.72</v>
      </c>
      <c r="H37" s="20">
        <f t="shared" si="0"/>
        <v>704.95999999999958</v>
      </c>
    </row>
    <row r="38" spans="1:8">
      <c r="A38" s="8">
        <v>35</v>
      </c>
      <c r="B38" s="40">
        <v>43815</v>
      </c>
      <c r="C38" s="41">
        <v>5</v>
      </c>
      <c r="D38" s="16"/>
      <c r="E38" s="17" t="s">
        <v>44</v>
      </c>
      <c r="F38" s="42">
        <v>3</v>
      </c>
      <c r="G38" s="42"/>
      <c r="H38" s="20">
        <f t="shared" si="0"/>
        <v>707.95999999999958</v>
      </c>
    </row>
    <row r="39" spans="1:8">
      <c r="A39" s="8">
        <v>36</v>
      </c>
      <c r="B39" s="40">
        <v>43817</v>
      </c>
      <c r="C39" s="41"/>
      <c r="D39" s="43">
        <v>31</v>
      </c>
      <c r="E39" s="17" t="s">
        <v>45</v>
      </c>
      <c r="F39" s="42"/>
      <c r="G39" s="36">
        <v>149</v>
      </c>
      <c r="H39" s="20">
        <f t="shared" si="0"/>
        <v>558.95999999999958</v>
      </c>
    </row>
    <row r="40" spans="1:8">
      <c r="A40" s="8">
        <v>37</v>
      </c>
      <c r="B40" s="14">
        <v>43838</v>
      </c>
      <c r="C40" s="15"/>
      <c r="D40" s="16">
        <v>32</v>
      </c>
      <c r="E40" s="17" t="s">
        <v>46</v>
      </c>
      <c r="F40" s="19"/>
      <c r="G40" s="21">
        <v>100</v>
      </c>
      <c r="H40" s="20">
        <f t="shared" si="0"/>
        <v>458.95999999999958</v>
      </c>
    </row>
    <row r="41" spans="1:8">
      <c r="A41" s="8">
        <v>38</v>
      </c>
      <c r="B41" s="14">
        <v>43843</v>
      </c>
      <c r="C41" s="15"/>
      <c r="D41" s="16">
        <v>33</v>
      </c>
      <c r="E41" s="17" t="s">
        <v>47</v>
      </c>
      <c r="F41" s="19"/>
      <c r="G41" s="44">
        <v>4.5</v>
      </c>
      <c r="H41" s="20">
        <f t="shared" si="0"/>
        <v>454.45999999999958</v>
      </c>
    </row>
    <row r="42" spans="1:8">
      <c r="A42" s="8">
        <v>39</v>
      </c>
      <c r="B42" s="14">
        <v>43843</v>
      </c>
      <c r="C42" s="45"/>
      <c r="D42" s="16">
        <v>34</v>
      </c>
      <c r="E42" s="17" t="s">
        <v>48</v>
      </c>
      <c r="F42" s="19"/>
      <c r="G42" s="46">
        <v>133</v>
      </c>
      <c r="H42" s="47">
        <f t="shared" si="0"/>
        <v>321.45999999999958</v>
      </c>
    </row>
    <row r="43" spans="1:8">
      <c r="A43" s="8">
        <v>40</v>
      </c>
      <c r="B43" s="14">
        <v>43851</v>
      </c>
      <c r="C43" s="45"/>
      <c r="D43" s="16">
        <v>35</v>
      </c>
      <c r="E43" s="17" t="s">
        <v>49</v>
      </c>
      <c r="F43" s="19"/>
      <c r="G43" s="28">
        <v>4.78</v>
      </c>
      <c r="H43" s="47">
        <f t="shared" si="0"/>
        <v>316.67999999999961</v>
      </c>
    </row>
    <row r="44" spans="1:8">
      <c r="A44" s="8">
        <v>41</v>
      </c>
      <c r="B44" s="14">
        <v>43851</v>
      </c>
      <c r="C44" s="45"/>
      <c r="D44" s="16">
        <v>36</v>
      </c>
      <c r="E44" s="17" t="s">
        <v>50</v>
      </c>
      <c r="F44" s="48"/>
      <c r="G44" s="28">
        <v>26</v>
      </c>
      <c r="H44" s="47">
        <f t="shared" si="0"/>
        <v>290.67999999999961</v>
      </c>
    </row>
    <row r="45" spans="1:8">
      <c r="A45" s="8">
        <v>42</v>
      </c>
      <c r="B45" s="14">
        <v>43851</v>
      </c>
      <c r="C45" s="45"/>
      <c r="D45" s="16">
        <v>37</v>
      </c>
      <c r="E45" s="17" t="s">
        <v>51</v>
      </c>
      <c r="F45" s="48"/>
      <c r="G45" s="28">
        <v>54</v>
      </c>
      <c r="H45" s="47">
        <f t="shared" si="0"/>
        <v>236.67999999999961</v>
      </c>
    </row>
    <row r="46" spans="1:8">
      <c r="A46" s="8">
        <v>43</v>
      </c>
      <c r="B46" s="14">
        <v>43853</v>
      </c>
      <c r="C46" s="45"/>
      <c r="D46" s="16">
        <v>38</v>
      </c>
      <c r="E46" s="17" t="s">
        <v>52</v>
      </c>
      <c r="F46" s="48"/>
      <c r="G46" s="28">
        <v>9.75</v>
      </c>
      <c r="H46" s="47">
        <f t="shared" si="0"/>
        <v>226.92999999999961</v>
      </c>
    </row>
    <row r="47" spans="1:8">
      <c r="A47" s="8">
        <v>44</v>
      </c>
      <c r="B47" s="14">
        <v>43853</v>
      </c>
      <c r="C47" s="45"/>
      <c r="D47" s="16">
        <v>39</v>
      </c>
      <c r="E47" s="17" t="s">
        <v>53</v>
      </c>
      <c r="F47" s="48"/>
      <c r="G47" s="28">
        <v>8.64</v>
      </c>
      <c r="H47" s="49">
        <f t="shared" si="0"/>
        <v>218.28999999999962</v>
      </c>
    </row>
    <row r="48" spans="1:8">
      <c r="A48" s="8">
        <v>45</v>
      </c>
      <c r="B48" s="14">
        <v>43859</v>
      </c>
      <c r="C48" s="45"/>
      <c r="D48" s="16">
        <v>40</v>
      </c>
      <c r="E48" s="17" t="s">
        <v>54</v>
      </c>
      <c r="F48" s="48"/>
      <c r="G48" s="22">
        <v>9.9</v>
      </c>
      <c r="H48" s="47">
        <f t="shared" si="0"/>
        <v>208.38999999999962</v>
      </c>
    </row>
    <row r="49" spans="1:8">
      <c r="A49" s="8">
        <v>46</v>
      </c>
      <c r="B49" s="14">
        <v>43860</v>
      </c>
      <c r="C49" s="45">
        <v>6</v>
      </c>
      <c r="D49" s="16"/>
      <c r="E49" s="17" t="s">
        <v>55</v>
      </c>
      <c r="F49" s="19">
        <v>5</v>
      </c>
      <c r="G49" s="19"/>
      <c r="H49" s="47">
        <f t="shared" si="0"/>
        <v>213.38999999999962</v>
      </c>
    </row>
    <row r="50" spans="1:8">
      <c r="A50" s="8">
        <v>47</v>
      </c>
      <c r="B50" s="14">
        <v>43861</v>
      </c>
      <c r="C50" s="45"/>
      <c r="D50" s="16">
        <v>41</v>
      </c>
      <c r="E50" s="17" t="s">
        <v>56</v>
      </c>
      <c r="F50" s="48"/>
      <c r="G50" s="28">
        <v>3.5</v>
      </c>
      <c r="H50" s="47">
        <f t="shared" si="0"/>
        <v>209.88999999999962</v>
      </c>
    </row>
    <row r="51" spans="1:8">
      <c r="A51" s="8">
        <v>48</v>
      </c>
      <c r="B51" s="14">
        <v>43868</v>
      </c>
      <c r="C51" s="45"/>
      <c r="D51" s="16">
        <v>42</v>
      </c>
      <c r="E51" s="17" t="s">
        <v>57</v>
      </c>
      <c r="F51" s="48"/>
      <c r="G51" s="28">
        <v>17.2</v>
      </c>
      <c r="H51" s="47">
        <f t="shared" si="0"/>
        <v>192.68999999999963</v>
      </c>
    </row>
    <row r="52" spans="1:8">
      <c r="A52" s="8">
        <v>49</v>
      </c>
      <c r="B52" s="14">
        <v>43868</v>
      </c>
      <c r="C52" s="45"/>
      <c r="D52" s="16">
        <v>43</v>
      </c>
      <c r="E52" s="17" t="s">
        <v>58</v>
      </c>
      <c r="F52" s="48"/>
      <c r="G52" s="28">
        <v>5.9</v>
      </c>
      <c r="H52" s="47">
        <f t="shared" si="0"/>
        <v>186.78999999999962</v>
      </c>
    </row>
    <row r="53" spans="1:8">
      <c r="A53" s="8">
        <v>50</v>
      </c>
      <c r="B53" s="14">
        <v>43868</v>
      </c>
      <c r="C53" s="45"/>
      <c r="D53" s="16">
        <v>44</v>
      </c>
      <c r="E53" s="17" t="s">
        <v>59</v>
      </c>
      <c r="F53" s="48"/>
      <c r="G53" s="28">
        <v>2.2999999999999998</v>
      </c>
      <c r="H53" s="47">
        <f t="shared" si="0"/>
        <v>184.48999999999961</v>
      </c>
    </row>
    <row r="54" spans="1:8">
      <c r="A54" s="8">
        <v>51</v>
      </c>
      <c r="B54" s="14">
        <v>43873</v>
      </c>
      <c r="C54" s="45">
        <v>7</v>
      </c>
      <c r="D54" s="16"/>
      <c r="E54" s="17" t="s">
        <v>60</v>
      </c>
      <c r="F54" s="50">
        <v>122.48</v>
      </c>
      <c r="G54" s="51"/>
      <c r="H54" s="47">
        <f t="shared" si="0"/>
        <v>306.96999999999963</v>
      </c>
    </row>
    <row r="55" spans="1:8">
      <c r="A55" s="8">
        <v>52</v>
      </c>
      <c r="B55" s="14">
        <v>43873</v>
      </c>
      <c r="C55" s="45"/>
      <c r="D55" s="16">
        <v>45</v>
      </c>
      <c r="E55" s="17" t="s">
        <v>61</v>
      </c>
      <c r="F55" s="48"/>
      <c r="G55" s="36">
        <v>17</v>
      </c>
      <c r="H55" s="47">
        <f t="shared" si="0"/>
        <v>289.96999999999963</v>
      </c>
    </row>
    <row r="56" spans="1:8">
      <c r="A56" s="8">
        <v>53</v>
      </c>
      <c r="B56" s="14">
        <v>43874</v>
      </c>
      <c r="C56" s="45"/>
      <c r="D56" s="16">
        <v>46</v>
      </c>
      <c r="E56" s="17" t="s">
        <v>62</v>
      </c>
      <c r="F56" s="52"/>
      <c r="G56" s="28">
        <v>9.5</v>
      </c>
      <c r="H56" s="47">
        <f t="shared" si="0"/>
        <v>280.46999999999963</v>
      </c>
    </row>
    <row r="57" spans="1:8">
      <c r="A57" s="8">
        <v>54</v>
      </c>
      <c r="B57" s="14">
        <v>43875</v>
      </c>
      <c r="C57" s="45"/>
      <c r="D57" s="16">
        <v>47</v>
      </c>
      <c r="E57" s="17" t="s">
        <v>63</v>
      </c>
      <c r="F57" s="48"/>
      <c r="G57" s="28">
        <v>29.05</v>
      </c>
      <c r="H57" s="47">
        <f t="shared" si="0"/>
        <v>251.41999999999962</v>
      </c>
    </row>
    <row r="58" spans="1:8">
      <c r="A58" s="8">
        <v>55</v>
      </c>
      <c r="B58" s="14">
        <v>43875</v>
      </c>
      <c r="C58" s="45"/>
      <c r="D58" s="16">
        <v>48</v>
      </c>
      <c r="E58" s="17" t="s">
        <v>64</v>
      </c>
      <c r="F58" s="48"/>
      <c r="G58" s="28">
        <v>21.6</v>
      </c>
      <c r="H58" s="47">
        <f t="shared" si="0"/>
        <v>229.81999999999962</v>
      </c>
    </row>
    <row r="59" spans="1:8">
      <c r="A59" s="8">
        <v>56</v>
      </c>
      <c r="B59" s="14">
        <v>43878</v>
      </c>
      <c r="C59" s="45"/>
      <c r="D59" s="16">
        <v>49</v>
      </c>
      <c r="E59" s="17" t="s">
        <v>65</v>
      </c>
      <c r="F59" s="48"/>
      <c r="G59" s="28">
        <v>2.2999999999999998</v>
      </c>
      <c r="H59" s="47">
        <f t="shared" si="0"/>
        <v>227.51999999999961</v>
      </c>
    </row>
    <row r="60" spans="1:8" ht="15.5">
      <c r="A60" s="8">
        <v>57</v>
      </c>
      <c r="B60" s="53">
        <v>43878</v>
      </c>
      <c r="C60" s="54"/>
      <c r="D60" s="55">
        <v>50</v>
      </c>
      <c r="E60" s="56" t="s">
        <v>66</v>
      </c>
      <c r="F60" s="57"/>
      <c r="G60" s="58">
        <v>15.51</v>
      </c>
      <c r="H60" s="59">
        <f t="shared" si="0"/>
        <v>212.00999999999962</v>
      </c>
    </row>
    <row r="61" spans="1:8" ht="15.5">
      <c r="A61" s="8">
        <v>58</v>
      </c>
      <c r="B61" s="53">
        <v>43878</v>
      </c>
      <c r="C61" s="54"/>
      <c r="D61" s="55">
        <v>51</v>
      </c>
      <c r="E61" s="56" t="s">
        <v>67</v>
      </c>
      <c r="F61" s="57"/>
      <c r="G61" s="60">
        <v>15.81</v>
      </c>
      <c r="H61" s="59">
        <f t="shared" si="0"/>
        <v>196.19999999999962</v>
      </c>
    </row>
    <row r="62" spans="1:8" ht="15.5">
      <c r="A62" s="8">
        <v>59</v>
      </c>
      <c r="B62" s="53">
        <v>43882</v>
      </c>
      <c r="C62" s="54"/>
      <c r="D62" s="55">
        <v>52</v>
      </c>
      <c r="E62" s="56" t="s">
        <v>68</v>
      </c>
      <c r="F62" s="57"/>
      <c r="G62" s="58">
        <v>27</v>
      </c>
      <c r="H62" s="59">
        <f t="shared" si="0"/>
        <v>169.19999999999962</v>
      </c>
    </row>
    <row r="63" spans="1:8" ht="15.5">
      <c r="A63" s="8">
        <v>60</v>
      </c>
      <c r="B63" s="53">
        <v>43882</v>
      </c>
      <c r="C63" s="54"/>
      <c r="D63" s="55">
        <v>53</v>
      </c>
      <c r="E63" s="56" t="s">
        <v>69</v>
      </c>
      <c r="F63" s="57"/>
      <c r="G63" s="61">
        <v>18.05</v>
      </c>
      <c r="H63" s="59">
        <f t="shared" si="0"/>
        <v>151.14999999999961</v>
      </c>
    </row>
    <row r="64" spans="1:8" ht="15.5">
      <c r="A64" s="8">
        <v>61</v>
      </c>
      <c r="B64" s="53">
        <v>43892</v>
      </c>
      <c r="C64" s="54"/>
      <c r="D64" s="55">
        <v>54</v>
      </c>
      <c r="E64" s="56" t="s">
        <v>70</v>
      </c>
      <c r="F64" s="57"/>
      <c r="G64" s="61">
        <v>7.62</v>
      </c>
      <c r="H64" s="59">
        <f t="shared" si="0"/>
        <v>143.5299999999996</v>
      </c>
    </row>
    <row r="65" spans="1:8" ht="15.5">
      <c r="A65" s="8">
        <v>62</v>
      </c>
      <c r="B65" s="53">
        <v>43893</v>
      </c>
      <c r="C65" s="54"/>
      <c r="D65" s="55">
        <v>55</v>
      </c>
      <c r="E65" s="56" t="s">
        <v>71</v>
      </c>
      <c r="F65" s="62"/>
      <c r="G65" s="61">
        <v>9.57</v>
      </c>
      <c r="H65" s="59">
        <f t="shared" si="0"/>
        <v>133.95999999999961</v>
      </c>
    </row>
    <row r="66" spans="1:8" ht="15.5">
      <c r="A66" s="8">
        <v>63</v>
      </c>
      <c r="B66" s="53">
        <v>43894</v>
      </c>
      <c r="C66" s="54"/>
      <c r="D66" s="55">
        <v>56</v>
      </c>
      <c r="E66" s="56" t="s">
        <v>72</v>
      </c>
      <c r="F66" s="57"/>
      <c r="G66" s="63">
        <v>20.100000000000001</v>
      </c>
      <c r="H66" s="59">
        <f t="shared" si="0"/>
        <v>113.85999999999962</v>
      </c>
    </row>
    <row r="67" spans="1:8" ht="15.5">
      <c r="A67" s="8">
        <v>64</v>
      </c>
      <c r="B67" s="53">
        <v>43895</v>
      </c>
      <c r="C67" s="54"/>
      <c r="D67" s="55">
        <v>57</v>
      </c>
      <c r="E67" s="56" t="s">
        <v>73</v>
      </c>
      <c r="F67" s="64"/>
      <c r="G67" s="61">
        <v>37.6</v>
      </c>
      <c r="H67" s="59">
        <f t="shared" si="0"/>
        <v>76.259999999999621</v>
      </c>
    </row>
    <row r="68" spans="1:8" ht="15.5">
      <c r="A68" s="8">
        <v>65</v>
      </c>
      <c r="B68" s="53">
        <v>43895</v>
      </c>
      <c r="C68" s="54">
        <v>8</v>
      </c>
      <c r="D68" s="55"/>
      <c r="E68" s="56" t="s">
        <v>74</v>
      </c>
      <c r="F68" s="62">
        <v>20</v>
      </c>
      <c r="G68" s="62"/>
      <c r="H68" s="59">
        <f t="shared" si="0"/>
        <v>96.259999999999621</v>
      </c>
    </row>
    <row r="69" spans="1:8" ht="15.5">
      <c r="A69" s="8">
        <v>66</v>
      </c>
      <c r="B69" s="53">
        <v>43895</v>
      </c>
      <c r="C69" s="54">
        <v>9</v>
      </c>
      <c r="D69" s="55"/>
      <c r="E69" s="56" t="s">
        <v>75</v>
      </c>
      <c r="F69" s="62">
        <v>15</v>
      </c>
      <c r="G69" s="62"/>
      <c r="H69" s="59">
        <f t="shared" ref="H69:H74" si="1">H68+F69-G69</f>
        <v>111.25999999999962</v>
      </c>
    </row>
    <row r="70" spans="1:8" ht="15.5">
      <c r="A70" s="8">
        <v>67</v>
      </c>
      <c r="B70" s="53">
        <v>43899</v>
      </c>
      <c r="C70" s="54"/>
      <c r="D70" s="55">
        <v>58</v>
      </c>
      <c r="E70" s="56" t="s">
        <v>76</v>
      </c>
      <c r="F70" s="57"/>
      <c r="G70" s="60">
        <v>81.5</v>
      </c>
      <c r="H70" s="59">
        <f t="shared" si="1"/>
        <v>29.759999999999621</v>
      </c>
    </row>
    <row r="71" spans="1:8" ht="15.5">
      <c r="A71" s="8">
        <v>68</v>
      </c>
      <c r="B71" s="53">
        <v>43899</v>
      </c>
      <c r="C71" s="54"/>
      <c r="D71" s="55">
        <v>59</v>
      </c>
      <c r="E71" s="56" t="s">
        <v>77</v>
      </c>
      <c r="F71" s="57"/>
      <c r="G71" s="61">
        <v>6.33</v>
      </c>
      <c r="H71" s="59">
        <f t="shared" si="1"/>
        <v>23.429999999999623</v>
      </c>
    </row>
    <row r="72" spans="1:8" ht="15.5">
      <c r="A72" s="8">
        <v>69</v>
      </c>
      <c r="B72" s="53">
        <v>43900</v>
      </c>
      <c r="C72" s="54">
        <v>10</v>
      </c>
      <c r="D72" s="55"/>
      <c r="E72" s="56" t="s">
        <v>78</v>
      </c>
      <c r="F72" s="65">
        <v>2000</v>
      </c>
      <c r="G72" s="62"/>
      <c r="H72" s="59">
        <f t="shared" si="1"/>
        <v>2023.4299999999996</v>
      </c>
    </row>
    <row r="73" spans="1:8" ht="15.5">
      <c r="A73" s="8">
        <v>70</v>
      </c>
      <c r="B73" s="53">
        <v>43901</v>
      </c>
      <c r="C73" s="54"/>
      <c r="D73" s="55">
        <v>60</v>
      </c>
      <c r="E73" s="56" t="s">
        <v>79</v>
      </c>
      <c r="F73" s="57"/>
      <c r="G73" s="36">
        <v>14.99</v>
      </c>
      <c r="H73" s="59">
        <f t="shared" si="1"/>
        <v>2008.4399999999996</v>
      </c>
    </row>
    <row r="74" spans="1:8" ht="15.5">
      <c r="A74" s="8">
        <v>71</v>
      </c>
      <c r="B74" s="53">
        <v>43901</v>
      </c>
      <c r="C74" s="54"/>
      <c r="D74" s="55">
        <v>61</v>
      </c>
      <c r="E74" s="56" t="s">
        <v>80</v>
      </c>
      <c r="F74" s="57"/>
      <c r="G74" s="63">
        <v>11.99</v>
      </c>
      <c r="H74" s="59">
        <f t="shared" si="1"/>
        <v>1996.4499999999996</v>
      </c>
    </row>
    <row r="75" spans="1:8" ht="15.5">
      <c r="A75" s="8">
        <v>72</v>
      </c>
      <c r="B75" s="53">
        <v>43901</v>
      </c>
      <c r="C75" s="54"/>
      <c r="D75" s="55">
        <v>62</v>
      </c>
      <c r="E75" s="56" t="s">
        <v>31</v>
      </c>
      <c r="F75" s="62"/>
      <c r="G75" s="36">
        <v>11.9</v>
      </c>
      <c r="H75" s="59">
        <f>H74+F75-G75</f>
        <v>1984.5499999999995</v>
      </c>
    </row>
    <row r="76" spans="1:8" ht="15.5">
      <c r="A76" s="8">
        <v>73</v>
      </c>
      <c r="B76" s="53">
        <v>43937</v>
      </c>
      <c r="C76" s="54"/>
      <c r="D76" s="55">
        <v>63</v>
      </c>
      <c r="E76" s="56" t="s">
        <v>81</v>
      </c>
      <c r="F76" s="57"/>
      <c r="G76" s="66">
        <v>1500</v>
      </c>
      <c r="H76" s="59">
        <f t="shared" ref="H76:H92" si="2">H75+F76-G76</f>
        <v>484.5499999999995</v>
      </c>
    </row>
    <row r="77" spans="1:8" ht="15.5">
      <c r="A77" s="8">
        <v>74</v>
      </c>
      <c r="B77" s="53">
        <v>43981</v>
      </c>
      <c r="C77" s="54"/>
      <c r="D77" s="55">
        <v>64</v>
      </c>
      <c r="E77" s="56" t="s">
        <v>82</v>
      </c>
      <c r="F77" s="57"/>
      <c r="G77" s="60">
        <v>26</v>
      </c>
      <c r="H77" s="59">
        <f>H76+F77-G77</f>
        <v>458.5499999999995</v>
      </c>
    </row>
    <row r="78" spans="1:8" ht="15.5">
      <c r="A78" s="8">
        <v>75</v>
      </c>
      <c r="B78" s="53">
        <v>43999</v>
      </c>
      <c r="C78" s="54"/>
      <c r="D78" s="55">
        <v>65</v>
      </c>
      <c r="E78" s="56" t="s">
        <v>83</v>
      </c>
      <c r="F78" s="57"/>
      <c r="G78" s="60">
        <v>90.6</v>
      </c>
      <c r="H78" s="59">
        <f t="shared" si="2"/>
        <v>367.94999999999948</v>
      </c>
    </row>
    <row r="79" spans="1:8" ht="15.5">
      <c r="A79" s="8">
        <v>76</v>
      </c>
      <c r="B79" s="53">
        <v>43999</v>
      </c>
      <c r="C79" s="54"/>
      <c r="D79" s="55">
        <v>66</v>
      </c>
      <c r="E79" s="56" t="s">
        <v>84</v>
      </c>
      <c r="F79" s="57"/>
      <c r="G79" s="60">
        <v>60.89</v>
      </c>
      <c r="H79" s="59">
        <f t="shared" si="2"/>
        <v>307.05999999999949</v>
      </c>
    </row>
    <row r="80" spans="1:8" ht="15.5">
      <c r="A80" s="8">
        <v>77</v>
      </c>
      <c r="B80" s="53">
        <v>44004</v>
      </c>
      <c r="C80" s="54">
        <v>11</v>
      </c>
      <c r="D80" s="55"/>
      <c r="E80" s="56" t="s">
        <v>10</v>
      </c>
      <c r="F80" s="62">
        <v>1000</v>
      </c>
      <c r="G80" s="62"/>
      <c r="H80" s="59">
        <f t="shared" si="2"/>
        <v>1307.0599999999995</v>
      </c>
    </row>
    <row r="81" spans="1:8" ht="15.5">
      <c r="A81" s="8">
        <v>78</v>
      </c>
      <c r="B81" s="53">
        <v>44004</v>
      </c>
      <c r="C81" s="54"/>
      <c r="D81" s="55">
        <v>67</v>
      </c>
      <c r="E81" s="56" t="s">
        <v>85</v>
      </c>
      <c r="F81" s="57"/>
      <c r="G81" s="60">
        <v>715.2</v>
      </c>
      <c r="H81" s="59">
        <f t="shared" si="2"/>
        <v>591.85999999999945</v>
      </c>
    </row>
    <row r="82" spans="1:8" ht="15.5">
      <c r="A82" s="8">
        <v>79</v>
      </c>
      <c r="B82" s="53">
        <v>44004</v>
      </c>
      <c r="C82" s="54">
        <v>12</v>
      </c>
      <c r="D82" s="55"/>
      <c r="E82" s="56" t="s">
        <v>86</v>
      </c>
      <c r="F82" s="67">
        <v>151.36000000000001</v>
      </c>
      <c r="G82" s="62"/>
      <c r="H82" s="59">
        <f t="shared" si="2"/>
        <v>743.21999999999946</v>
      </c>
    </row>
    <row r="83" spans="1:8" ht="15.5">
      <c r="A83" s="8">
        <v>80</v>
      </c>
      <c r="B83" s="53">
        <v>44006</v>
      </c>
      <c r="C83" s="54">
        <v>13</v>
      </c>
      <c r="D83" s="55"/>
      <c r="E83" s="56" t="s">
        <v>87</v>
      </c>
      <c r="F83" s="68">
        <v>8.1</v>
      </c>
      <c r="G83" s="62"/>
      <c r="H83" s="59">
        <f t="shared" si="2"/>
        <v>751.31999999999948</v>
      </c>
    </row>
    <row r="84" spans="1:8" ht="15.5">
      <c r="A84" s="8">
        <v>81</v>
      </c>
      <c r="B84" s="53">
        <v>44007</v>
      </c>
      <c r="C84" s="54">
        <v>14</v>
      </c>
      <c r="D84" s="55"/>
      <c r="E84" s="56" t="s">
        <v>88</v>
      </c>
      <c r="F84" s="68">
        <v>8</v>
      </c>
      <c r="G84" s="62"/>
      <c r="H84" s="59">
        <f t="shared" si="2"/>
        <v>759.31999999999948</v>
      </c>
    </row>
    <row r="85" spans="1:8" ht="15.5">
      <c r="A85" s="8">
        <v>82</v>
      </c>
      <c r="B85" s="53">
        <v>44007</v>
      </c>
      <c r="C85" s="54">
        <v>15</v>
      </c>
      <c r="D85" s="55"/>
      <c r="E85" s="56" t="s">
        <v>89</v>
      </c>
      <c r="F85" s="68">
        <v>8</v>
      </c>
      <c r="G85" s="62"/>
      <c r="H85" s="59">
        <f t="shared" si="2"/>
        <v>767.31999999999948</v>
      </c>
    </row>
    <row r="86" spans="1:8" ht="15.5">
      <c r="A86" s="8">
        <v>83</v>
      </c>
      <c r="B86" s="53">
        <v>44008</v>
      </c>
      <c r="C86" s="54"/>
      <c r="D86" s="55">
        <v>68</v>
      </c>
      <c r="E86" s="56" t="s">
        <v>90</v>
      </c>
      <c r="F86" s="62"/>
      <c r="G86" s="60">
        <v>12.74</v>
      </c>
      <c r="H86" s="59">
        <f t="shared" si="2"/>
        <v>754.57999999999947</v>
      </c>
    </row>
    <row r="87" spans="1:8" ht="15.5">
      <c r="A87" s="8">
        <v>84</v>
      </c>
      <c r="B87" s="53">
        <v>44012</v>
      </c>
      <c r="C87" s="54"/>
      <c r="D87" s="55">
        <v>69</v>
      </c>
      <c r="E87" s="56" t="s">
        <v>91</v>
      </c>
      <c r="F87" s="62"/>
      <c r="G87" s="60">
        <v>76.78</v>
      </c>
      <c r="H87" s="59">
        <f t="shared" si="2"/>
        <v>677.7999999999995</v>
      </c>
    </row>
    <row r="88" spans="1:8" ht="15.5">
      <c r="A88" s="8">
        <v>85</v>
      </c>
      <c r="B88" s="53">
        <v>44012</v>
      </c>
      <c r="C88" s="54">
        <v>16</v>
      </c>
      <c r="D88" s="55"/>
      <c r="E88" s="56" t="s">
        <v>92</v>
      </c>
      <c r="F88" s="68">
        <v>9.3000000000000007</v>
      </c>
      <c r="G88" s="62"/>
      <c r="H88" s="59">
        <f t="shared" si="2"/>
        <v>687.09999999999945</v>
      </c>
    </row>
    <row r="89" spans="1:8" ht="15.5">
      <c r="A89" s="8">
        <v>86</v>
      </c>
      <c r="B89" s="53">
        <v>44012</v>
      </c>
      <c r="C89" s="54">
        <v>17</v>
      </c>
      <c r="D89" s="55"/>
      <c r="E89" s="56" t="s">
        <v>93</v>
      </c>
      <c r="F89" s="68">
        <v>24.5</v>
      </c>
      <c r="G89" s="69"/>
      <c r="H89" s="59">
        <f>H88+F89-G89</f>
        <v>711.59999999999945</v>
      </c>
    </row>
    <row r="90" spans="1:8" ht="15.5">
      <c r="A90" s="8">
        <v>87</v>
      </c>
      <c r="B90" s="53">
        <v>44028</v>
      </c>
      <c r="C90" s="54"/>
      <c r="D90" s="55">
        <v>70</v>
      </c>
      <c r="E90" s="56" t="s">
        <v>46</v>
      </c>
      <c r="F90" s="62"/>
      <c r="G90" s="58">
        <v>100</v>
      </c>
      <c r="H90" s="59">
        <f t="shared" si="2"/>
        <v>611.59999999999945</v>
      </c>
    </row>
    <row r="91" spans="1:8" ht="15.5">
      <c r="A91" s="8">
        <v>88</v>
      </c>
      <c r="B91" s="53">
        <v>44067</v>
      </c>
      <c r="C91" s="54"/>
      <c r="D91" s="55">
        <v>71</v>
      </c>
      <c r="E91" s="56" t="s">
        <v>94</v>
      </c>
      <c r="F91" s="62"/>
      <c r="G91" s="70">
        <v>27</v>
      </c>
      <c r="H91" s="59">
        <f t="shared" si="2"/>
        <v>584.59999999999945</v>
      </c>
    </row>
    <row r="92" spans="1:8" ht="15.5">
      <c r="A92" s="8">
        <v>89</v>
      </c>
      <c r="B92" s="53">
        <v>44067</v>
      </c>
      <c r="C92" s="54"/>
      <c r="D92" s="55">
        <v>72</v>
      </c>
      <c r="E92" s="56" t="s">
        <v>95</v>
      </c>
      <c r="F92" s="62"/>
      <c r="G92" s="71">
        <v>9.89</v>
      </c>
      <c r="H92" s="59">
        <f t="shared" si="2"/>
        <v>574.70999999999947</v>
      </c>
    </row>
    <row r="93" spans="1:8">
      <c r="A93" s="1"/>
      <c r="B93" s="72"/>
      <c r="C93" s="73"/>
      <c r="D93" s="74"/>
      <c r="E93" s="75"/>
      <c r="F93" s="76">
        <f>SUM(F3:F92)</f>
        <v>8804.0499999999993</v>
      </c>
      <c r="G93" s="77">
        <f>SUM(G3:G92)</f>
        <v>8229.34</v>
      </c>
      <c r="H93" s="78">
        <f>F93-G93</f>
        <v>574.70999999999913</v>
      </c>
    </row>
    <row r="94" spans="1:8">
      <c r="A94" s="1"/>
      <c r="B94" s="72"/>
      <c r="C94" s="73"/>
      <c r="D94" s="74"/>
      <c r="E94" s="75"/>
      <c r="F94" s="75"/>
      <c r="G94" s="75"/>
      <c r="H94" s="79"/>
    </row>
    <row r="95" spans="1:8">
      <c r="A95" s="1"/>
      <c r="B95" s="72"/>
      <c r="C95" s="73"/>
      <c r="D95" s="74"/>
      <c r="E95" s="75" t="s">
        <v>96</v>
      </c>
      <c r="F95" s="75"/>
      <c r="G95" s="75"/>
      <c r="H95" s="79"/>
    </row>
    <row r="96" spans="1:8">
      <c r="A96" s="80"/>
      <c r="B96" s="72"/>
      <c r="C96" s="73"/>
      <c r="D96" s="74"/>
      <c r="E96" s="81" t="s">
        <v>97</v>
      </c>
      <c r="F96" s="75"/>
      <c r="G96" s="75"/>
      <c r="H96" s="79"/>
    </row>
    <row r="97" spans="1:8" ht="15" thickBot="1">
      <c r="A97" s="1"/>
      <c r="B97" s="82"/>
      <c r="C97" s="83"/>
      <c r="D97" s="74"/>
      <c r="E97" s="75"/>
      <c r="F97" s="75"/>
      <c r="G97" s="75"/>
      <c r="H97" s="79"/>
    </row>
    <row r="98" spans="1:8">
      <c r="A98" s="1"/>
      <c r="B98" s="84" t="s">
        <v>6</v>
      </c>
      <c r="C98" s="85"/>
      <c r="D98" s="11"/>
      <c r="E98" s="11" t="s">
        <v>98</v>
      </c>
      <c r="F98" s="86">
        <v>171.71</v>
      </c>
      <c r="G98" s="87"/>
      <c r="H98" s="88"/>
    </row>
    <row r="99" spans="1:8">
      <c r="A99" s="1"/>
      <c r="B99" s="89"/>
      <c r="C99" s="90"/>
      <c r="D99" s="91"/>
      <c r="E99" s="91" t="s">
        <v>99</v>
      </c>
      <c r="F99" s="33">
        <f>G99</f>
        <v>3978</v>
      </c>
      <c r="G99" s="87">
        <f>F24</f>
        <v>3978</v>
      </c>
      <c r="H99" s="88"/>
    </row>
    <row r="100" spans="1:8">
      <c r="A100" s="1"/>
      <c r="B100" s="89"/>
      <c r="C100" s="92"/>
      <c r="D100" s="91"/>
      <c r="E100" s="91" t="s">
        <v>100</v>
      </c>
      <c r="F100" s="93"/>
      <c r="G100" s="87"/>
      <c r="H100" s="88"/>
    </row>
    <row r="101" spans="1:8">
      <c r="A101" s="1"/>
      <c r="B101" s="89"/>
      <c r="C101" s="92"/>
      <c r="D101" s="91"/>
      <c r="E101" s="91" t="s">
        <v>101</v>
      </c>
      <c r="F101" s="65">
        <v>3800</v>
      </c>
      <c r="G101" s="87">
        <f>F4+F72</f>
        <v>2800</v>
      </c>
      <c r="H101" s="88"/>
    </row>
    <row r="102" spans="1:8">
      <c r="A102" s="1"/>
      <c r="B102" s="89"/>
      <c r="C102" s="92"/>
      <c r="D102" s="91"/>
      <c r="E102" s="91" t="s">
        <v>102</v>
      </c>
      <c r="F102" s="94"/>
      <c r="G102" s="87"/>
      <c r="H102" s="88"/>
    </row>
    <row r="103" spans="1:8">
      <c r="A103" s="1"/>
      <c r="B103" s="89"/>
      <c r="C103" s="92"/>
      <c r="D103" s="91"/>
      <c r="E103" s="91" t="s">
        <v>103</v>
      </c>
      <c r="F103" s="95">
        <v>57.9</v>
      </c>
      <c r="G103" s="87"/>
      <c r="H103" s="88"/>
    </row>
    <row r="104" spans="1:8">
      <c r="A104" s="1"/>
      <c r="B104" s="89"/>
      <c r="C104" s="92"/>
      <c r="D104" s="91"/>
      <c r="E104" s="91" t="s">
        <v>104</v>
      </c>
      <c r="F104" s="96">
        <v>122.48</v>
      </c>
      <c r="G104" s="87">
        <f>F54</f>
        <v>122.48</v>
      </c>
      <c r="H104" s="88"/>
    </row>
    <row r="105" spans="1:8">
      <c r="A105" s="1"/>
      <c r="B105" s="89"/>
      <c r="C105" s="92"/>
      <c r="D105" s="91"/>
      <c r="E105" s="91" t="s">
        <v>105</v>
      </c>
      <c r="F105" s="93">
        <v>43</v>
      </c>
      <c r="G105" s="87">
        <f>F38+F49+F68+F69</f>
        <v>43</v>
      </c>
      <c r="H105" s="88"/>
    </row>
    <row r="106" spans="1:8">
      <c r="A106" s="1"/>
      <c r="B106" s="89"/>
      <c r="C106" s="92"/>
      <c r="D106" s="91"/>
      <c r="E106" s="91" t="s">
        <v>106</v>
      </c>
      <c r="F106" s="97">
        <v>39.6</v>
      </c>
      <c r="G106" s="87">
        <f>F8</f>
        <v>39.6</v>
      </c>
      <c r="H106" s="88"/>
    </row>
    <row r="107" spans="1:8">
      <c r="A107" s="1"/>
      <c r="B107" s="89"/>
      <c r="C107" s="92"/>
      <c r="D107" s="91"/>
      <c r="E107" s="91" t="s">
        <v>107</v>
      </c>
      <c r="F107" s="98"/>
      <c r="G107" s="87"/>
      <c r="H107" s="88"/>
    </row>
    <row r="108" spans="1:8">
      <c r="A108" s="1"/>
      <c r="B108" s="89"/>
      <c r="C108" s="92"/>
      <c r="D108" s="91"/>
      <c r="E108" s="91" t="s">
        <v>108</v>
      </c>
      <c r="F108" s="46">
        <v>151.36000000000001</v>
      </c>
      <c r="G108" s="87"/>
      <c r="H108" s="88"/>
    </row>
    <row r="109" spans="1:8">
      <c r="A109" s="1"/>
      <c r="B109" s="89"/>
      <c r="C109" s="92"/>
      <c r="D109" s="91"/>
      <c r="E109" s="91" t="s">
        <v>109</v>
      </c>
      <c r="F109" s="30">
        <v>440</v>
      </c>
      <c r="G109" s="87">
        <f>F20</f>
        <v>440</v>
      </c>
      <c r="H109" s="88"/>
    </row>
    <row r="110" spans="1:8">
      <c r="A110" s="1"/>
      <c r="B110" s="89"/>
      <c r="C110" s="92"/>
      <c r="D110" s="99" t="s">
        <v>110</v>
      </c>
      <c r="E110" s="100"/>
      <c r="F110" s="101">
        <f>SUM(F98:F109)</f>
        <v>8804.0499999999993</v>
      </c>
      <c r="G110" s="87">
        <f>F110-F122</f>
        <v>574.70999999999913</v>
      </c>
      <c r="H110" s="88"/>
    </row>
    <row r="111" spans="1:8">
      <c r="A111" s="1"/>
      <c r="B111" s="102"/>
      <c r="C111" s="103"/>
      <c r="D111" s="104"/>
      <c r="E111" s="104"/>
      <c r="F111" s="105"/>
      <c r="G111" s="87"/>
      <c r="H111" s="88"/>
    </row>
    <row r="112" spans="1:8">
      <c r="A112" s="1"/>
      <c r="B112" s="106" t="s">
        <v>111</v>
      </c>
      <c r="C112" s="15"/>
      <c r="D112" s="91"/>
      <c r="E112" s="91" t="s">
        <v>112</v>
      </c>
      <c r="F112" s="107"/>
      <c r="G112" s="87"/>
      <c r="H112" s="88"/>
    </row>
    <row r="113" spans="1:8">
      <c r="A113" s="1"/>
      <c r="B113" s="108"/>
      <c r="C113" s="15"/>
      <c r="D113" s="91"/>
      <c r="E113" s="91" t="s">
        <v>113</v>
      </c>
      <c r="F113" s="38">
        <v>125</v>
      </c>
      <c r="G113" s="87">
        <f>G27</f>
        <v>125</v>
      </c>
      <c r="H113" s="88"/>
    </row>
    <row r="114" spans="1:8">
      <c r="A114" s="1"/>
      <c r="B114" s="89"/>
      <c r="C114" s="92"/>
      <c r="D114" s="91"/>
      <c r="E114" s="91" t="s">
        <v>114</v>
      </c>
      <c r="F114" s="109">
        <v>2066.5700000000002</v>
      </c>
      <c r="G114" s="87">
        <v>1966.57</v>
      </c>
      <c r="H114" s="88"/>
    </row>
    <row r="115" spans="1:8">
      <c r="A115" s="1"/>
      <c r="B115" s="89"/>
      <c r="C115" s="92"/>
      <c r="D115" s="91"/>
      <c r="E115" s="91" t="s">
        <v>115</v>
      </c>
      <c r="F115" s="110">
        <v>1394.99</v>
      </c>
      <c r="G115" s="87">
        <f>G11+G13+G16+G19+G21+G30+G33+G37+G41+G43+G44+G45+G46+G47+G50+G51+G52+G53+G56+G57+G58+G59+G61+G70</f>
        <v>412.78000000000003</v>
      </c>
      <c r="H115" s="88"/>
    </row>
    <row r="116" spans="1:8">
      <c r="A116" s="1"/>
      <c r="B116" s="89"/>
      <c r="C116" s="92"/>
      <c r="D116" s="91"/>
      <c r="E116" s="91" t="s">
        <v>116</v>
      </c>
      <c r="F116" s="26">
        <v>115.38</v>
      </c>
      <c r="G116" s="87">
        <f>G10+G23+G28+G32+G35</f>
        <v>115.38000000000001</v>
      </c>
      <c r="H116" s="88"/>
    </row>
    <row r="117" spans="1:8">
      <c r="A117" s="1"/>
      <c r="B117" s="89"/>
      <c r="C117" s="92"/>
      <c r="D117" s="91"/>
      <c r="E117" s="91" t="s">
        <v>117</v>
      </c>
      <c r="F117" s="36">
        <v>433.98</v>
      </c>
      <c r="G117" s="87">
        <f>G7+G12+G15+G25+G39+G48+G55+G73+G75</f>
        <v>424.09</v>
      </c>
      <c r="H117" s="88"/>
    </row>
    <row r="118" spans="1:8">
      <c r="A118" s="1"/>
      <c r="B118" s="89"/>
      <c r="C118" s="92"/>
      <c r="D118" s="91"/>
      <c r="E118" s="91" t="s">
        <v>118</v>
      </c>
      <c r="F118" s="37">
        <v>3870</v>
      </c>
      <c r="G118" s="87"/>
      <c r="H118" s="88"/>
    </row>
    <row r="119" spans="1:8">
      <c r="A119" s="1"/>
      <c r="B119" s="89"/>
      <c r="C119" s="92"/>
      <c r="D119" s="91"/>
      <c r="E119" s="91" t="s">
        <v>119</v>
      </c>
      <c r="F119" s="46">
        <v>133</v>
      </c>
      <c r="G119" s="87">
        <f>G42</f>
        <v>133</v>
      </c>
      <c r="H119" s="88"/>
    </row>
    <row r="120" spans="1:8">
      <c r="A120" s="1"/>
      <c r="B120" s="89"/>
      <c r="C120" s="92"/>
      <c r="D120" s="91"/>
      <c r="E120" s="91" t="s">
        <v>120</v>
      </c>
      <c r="F120" s="39">
        <v>58.33</v>
      </c>
      <c r="G120" s="87">
        <f>G29</f>
        <v>31.33</v>
      </c>
      <c r="H120" s="88"/>
    </row>
    <row r="121" spans="1:8">
      <c r="A121" s="1"/>
      <c r="B121" s="89"/>
      <c r="C121" s="92"/>
      <c r="D121" s="91"/>
      <c r="E121" s="91" t="s">
        <v>121</v>
      </c>
      <c r="F121" s="63">
        <v>32.090000000000003</v>
      </c>
      <c r="G121" s="87">
        <f>G74+G66</f>
        <v>32.090000000000003</v>
      </c>
      <c r="H121" s="88"/>
    </row>
    <row r="122" spans="1:8">
      <c r="A122" s="1"/>
      <c r="B122" s="89"/>
      <c r="C122" s="92"/>
      <c r="D122" s="99" t="s">
        <v>110</v>
      </c>
      <c r="E122" s="100"/>
      <c r="F122" s="101">
        <f>SUM(F112:F121)</f>
        <v>8229.34</v>
      </c>
      <c r="G122" s="87"/>
      <c r="H122" s="88"/>
    </row>
    <row r="123" spans="1:8">
      <c r="A123" s="1"/>
      <c r="B123" s="102"/>
      <c r="C123" s="103"/>
      <c r="D123" s="104"/>
      <c r="E123" s="104"/>
      <c r="F123" s="111"/>
      <c r="G123" s="87"/>
      <c r="H123" s="88"/>
    </row>
    <row r="124" spans="1:8" ht="15" thickBot="1">
      <c r="A124" s="1"/>
      <c r="B124" s="112" t="s">
        <v>122</v>
      </c>
      <c r="C124" s="113"/>
      <c r="D124" s="114"/>
      <c r="E124" s="114"/>
      <c r="F124" s="115">
        <f>F110-F122</f>
        <v>574.70999999999913</v>
      </c>
      <c r="G124" s="116"/>
      <c r="H124" s="88"/>
    </row>
    <row r="125" spans="1:8">
      <c r="A125" s="1"/>
      <c r="B125" s="117"/>
      <c r="C125" s="118"/>
      <c r="D125" s="116"/>
      <c r="E125" s="116"/>
      <c r="F125" s="116"/>
      <c r="G125" s="116"/>
      <c r="H125" s="88"/>
    </row>
    <row r="126" spans="1:8">
      <c r="A126" s="1"/>
      <c r="B126" s="117"/>
      <c r="C126" s="118"/>
      <c r="D126" s="116"/>
      <c r="E126" s="116"/>
      <c r="F126" s="116"/>
      <c r="G126" s="116"/>
      <c r="H126" s="88"/>
    </row>
    <row r="127" spans="1:8">
      <c r="A127" s="1"/>
      <c r="B127" s="119" t="s">
        <v>123</v>
      </c>
      <c r="C127" s="120"/>
      <c r="H127" s="88"/>
    </row>
    <row r="128" spans="1:8">
      <c r="A128" s="1"/>
      <c r="B128" s="119" t="s">
        <v>124</v>
      </c>
      <c r="C128" s="120"/>
      <c r="H128" s="88"/>
    </row>
    <row r="129" spans="1:8">
      <c r="A129" s="1"/>
      <c r="B129" s="119"/>
      <c r="C129" s="120"/>
      <c r="H129" s="88"/>
    </row>
    <row r="130" spans="1:8" ht="15" thickBot="1">
      <c r="A130" s="1"/>
      <c r="B130" s="119"/>
      <c r="C130" s="120"/>
      <c r="H130" s="88"/>
    </row>
    <row r="131" spans="1:8" ht="15" thickBot="1">
      <c r="A131" s="1"/>
      <c r="B131" s="143" t="s">
        <v>125</v>
      </c>
      <c r="C131" s="144"/>
      <c r="D131" s="144"/>
      <c r="E131" s="144"/>
      <c r="F131" s="144"/>
      <c r="G131" s="145"/>
      <c r="H131" s="88"/>
    </row>
    <row r="132" spans="1:8" ht="15" thickBot="1">
      <c r="A132" s="1"/>
      <c r="B132" s="121" t="s">
        <v>126</v>
      </c>
      <c r="C132" s="6" t="s">
        <v>127</v>
      </c>
      <c r="D132" s="6" t="s">
        <v>128</v>
      </c>
      <c r="E132" s="6" t="s">
        <v>129</v>
      </c>
      <c r="F132" s="6" t="s">
        <v>130</v>
      </c>
      <c r="G132" s="122" t="s">
        <v>131</v>
      </c>
      <c r="H132" s="88"/>
    </row>
    <row r="133" spans="1:8">
      <c r="A133" s="1"/>
      <c r="B133" s="123">
        <v>43709</v>
      </c>
      <c r="C133" s="11"/>
      <c r="D133" s="11" t="s">
        <v>132</v>
      </c>
      <c r="E133" s="12"/>
      <c r="F133" s="12"/>
      <c r="G133" s="124">
        <v>2067.61</v>
      </c>
      <c r="H133" s="88"/>
    </row>
    <row r="134" spans="1:8">
      <c r="A134" s="1"/>
      <c r="B134" s="125">
        <v>43714</v>
      </c>
      <c r="C134" s="91"/>
      <c r="D134" s="91" t="s">
        <v>133</v>
      </c>
      <c r="E134" s="126"/>
      <c r="F134" s="126">
        <v>800</v>
      </c>
      <c r="G134" s="127">
        <f>G133+E134-F134</f>
        <v>1267.6100000000001</v>
      </c>
      <c r="H134" s="88"/>
    </row>
    <row r="135" spans="1:8">
      <c r="A135" s="1"/>
      <c r="B135" s="125">
        <v>43714</v>
      </c>
      <c r="C135" s="91"/>
      <c r="D135" s="48" t="s">
        <v>134</v>
      </c>
      <c r="E135" s="126">
        <v>7.0000000000000007E-2</v>
      </c>
      <c r="F135" s="126"/>
      <c r="G135" s="128">
        <f t="shared" ref="G135:G148" si="3">G134+E135-F135</f>
        <v>1267.68</v>
      </c>
      <c r="H135" s="88"/>
    </row>
    <row r="136" spans="1:8">
      <c r="A136" s="1"/>
      <c r="B136" s="125">
        <v>43714</v>
      </c>
      <c r="C136" s="91"/>
      <c r="D136" s="48" t="s">
        <v>135</v>
      </c>
      <c r="E136" s="129"/>
      <c r="F136" s="126">
        <v>0.01</v>
      </c>
      <c r="G136" s="130">
        <f>G135+E136-F136</f>
        <v>1267.67</v>
      </c>
      <c r="H136" s="88"/>
    </row>
    <row r="137" spans="1:8">
      <c r="A137" s="1"/>
      <c r="B137" s="125">
        <v>43714</v>
      </c>
      <c r="C137" s="91"/>
      <c r="D137" s="48" t="s">
        <v>136</v>
      </c>
      <c r="E137" s="129">
        <v>3870</v>
      </c>
      <c r="F137" s="126"/>
      <c r="G137" s="127">
        <f t="shared" si="3"/>
        <v>5137.67</v>
      </c>
      <c r="H137" s="88"/>
    </row>
    <row r="138" spans="1:8">
      <c r="A138" s="1"/>
      <c r="B138" s="125">
        <v>43899</v>
      </c>
      <c r="C138" s="91"/>
      <c r="D138" s="48" t="s">
        <v>133</v>
      </c>
      <c r="E138" s="129"/>
      <c r="F138" s="126">
        <v>2000</v>
      </c>
      <c r="G138" s="127">
        <f t="shared" si="3"/>
        <v>3137.67</v>
      </c>
      <c r="H138" s="88"/>
    </row>
    <row r="139" spans="1:8">
      <c r="A139" s="1"/>
      <c r="B139" s="125">
        <v>44004</v>
      </c>
      <c r="C139" s="91"/>
      <c r="D139" s="91" t="s">
        <v>133</v>
      </c>
      <c r="E139" s="126"/>
      <c r="F139" s="126">
        <v>1000</v>
      </c>
      <c r="G139" s="127">
        <f t="shared" si="3"/>
        <v>2137.67</v>
      </c>
      <c r="H139" s="88"/>
    </row>
    <row r="140" spans="1:8">
      <c r="A140" s="1"/>
      <c r="B140" s="131">
        <v>44004</v>
      </c>
      <c r="C140" s="132"/>
      <c r="D140" s="132" t="s">
        <v>134</v>
      </c>
      <c r="E140" s="133">
        <v>0.17</v>
      </c>
      <c r="F140" s="133"/>
      <c r="G140" s="127">
        <f t="shared" si="3"/>
        <v>2137.84</v>
      </c>
      <c r="H140" s="88"/>
    </row>
    <row r="141" spans="1:8">
      <c r="A141" s="1"/>
      <c r="B141" s="134">
        <v>44004</v>
      </c>
      <c r="C141" s="135"/>
      <c r="D141" s="135" t="s">
        <v>135</v>
      </c>
      <c r="E141" s="136"/>
      <c r="F141" s="136">
        <v>0.03</v>
      </c>
      <c r="G141" s="127">
        <f t="shared" si="3"/>
        <v>2137.81</v>
      </c>
      <c r="H141" s="88"/>
    </row>
    <row r="142" spans="1:8">
      <c r="A142" s="1"/>
      <c r="B142" s="131"/>
      <c r="C142" s="132"/>
      <c r="D142" s="132"/>
      <c r="E142" s="133"/>
      <c r="F142" s="133"/>
      <c r="G142" s="127">
        <f t="shared" si="3"/>
        <v>2137.81</v>
      </c>
      <c r="H142" s="88"/>
    </row>
    <row r="143" spans="1:8">
      <c r="A143" s="1"/>
      <c r="B143" s="131"/>
      <c r="C143" s="132"/>
      <c r="D143" s="132"/>
      <c r="E143" s="133"/>
      <c r="F143" s="133"/>
      <c r="G143" s="127">
        <f t="shared" si="3"/>
        <v>2137.81</v>
      </c>
      <c r="H143" s="88"/>
    </row>
    <row r="144" spans="1:8">
      <c r="A144" s="1"/>
      <c r="B144" s="131"/>
      <c r="C144" s="132"/>
      <c r="D144" s="132"/>
      <c r="E144" s="133"/>
      <c r="F144" s="133"/>
      <c r="G144" s="127">
        <f t="shared" si="3"/>
        <v>2137.81</v>
      </c>
      <c r="H144" s="88"/>
    </row>
    <row r="145" spans="1:8">
      <c r="A145" s="1"/>
      <c r="B145" s="131"/>
      <c r="C145" s="132"/>
      <c r="D145" s="132"/>
      <c r="E145" s="133"/>
      <c r="F145" s="133"/>
      <c r="G145" s="127">
        <f t="shared" si="3"/>
        <v>2137.81</v>
      </c>
      <c r="H145" s="88"/>
    </row>
    <row r="146" spans="1:8">
      <c r="A146" s="1"/>
      <c r="B146" s="131"/>
      <c r="C146" s="132"/>
      <c r="D146" s="132"/>
      <c r="E146" s="133"/>
      <c r="F146" s="133"/>
      <c r="G146" s="127">
        <f t="shared" si="3"/>
        <v>2137.81</v>
      </c>
      <c r="H146" s="88"/>
    </row>
    <row r="147" spans="1:8">
      <c r="A147" s="1"/>
      <c r="B147" s="131"/>
      <c r="C147" s="132"/>
      <c r="D147" s="132"/>
      <c r="E147" s="133"/>
      <c r="F147" s="133"/>
      <c r="G147" s="127">
        <f t="shared" si="3"/>
        <v>2137.81</v>
      </c>
      <c r="H147" s="88"/>
    </row>
    <row r="148" spans="1:8" ht="15" thickBot="1">
      <c r="A148" s="1"/>
      <c r="B148" s="137"/>
      <c r="C148" s="138"/>
      <c r="D148" s="138"/>
      <c r="E148" s="138"/>
      <c r="F148" s="138"/>
      <c r="G148" s="127">
        <f t="shared" si="3"/>
        <v>2137.81</v>
      </c>
      <c r="H148" s="88"/>
    </row>
    <row r="149" spans="1:8">
      <c r="A149" s="1"/>
      <c r="E149" s="139"/>
      <c r="F149" s="139"/>
      <c r="G149" s="139"/>
      <c r="H149" s="88"/>
    </row>
    <row r="150" spans="1:8">
      <c r="A150" s="1"/>
      <c r="B150" t="s">
        <v>137</v>
      </c>
      <c r="H150" s="88"/>
    </row>
    <row r="151" spans="1:8">
      <c r="A151" s="1"/>
      <c r="B151" t="s">
        <v>124</v>
      </c>
      <c r="H151" s="88"/>
    </row>
    <row r="152" spans="1:8">
      <c r="A152" s="1"/>
      <c r="B152" s="119"/>
      <c r="C152" s="120"/>
      <c r="H152" s="88"/>
    </row>
  </sheetData>
  <mergeCells count="2">
    <mergeCell ref="B1:H1"/>
    <mergeCell ref="B131:G13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2020-10-13T13:39:39Z</dcterms:modified>
</cp:coreProperties>
</file>